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uction Data" sheetId="1" state="visible" r:id="rId1"/>
    <sheet xmlns:r="http://schemas.openxmlformats.org/officeDocument/2006/relationships" name="New This Week" sheetId="2" state="visible" r:id="rId2"/>
    <sheet xmlns:r="http://schemas.openxmlformats.org/officeDocument/2006/relationships" name="Price Changes" sheetId="3" state="visible" r:id="rId3"/>
    <sheet xmlns:r="http://schemas.openxmlformats.org/officeDocument/2006/relationships" name="Visualisations" sheetId="4" state="visible" r:id="rId4"/>
  </sheets>
  <definedNames/>
  <calcPr calcId="124519" fullCalcOnLoad="1"/>
</workbook>
</file>

<file path=xl/styles.xml><?xml version="1.0" encoding="utf-8"?>
<styleSheet xmlns="http://schemas.openxmlformats.org/spreadsheetml/2006/main">
  <numFmts count="1">
    <numFmt numFmtId="164" formatCode="£#,##0"/>
  </numFmts>
  <fonts count="9">
    <font>
      <name val="Calibri"/>
      <family val="2"/>
      <color theme="1"/>
      <sz val="11"/>
      <scheme val="minor"/>
    </font>
    <font>
      <name val="Arial"/>
      <b val="1"/>
      <color rgb="001A1A2E"/>
      <sz val="16"/>
    </font>
    <font>
      <name val="Arial"/>
      <b val="1"/>
      <color rgb="00FF6B5A"/>
      <sz val="12"/>
    </font>
    <font>
      <name val="Arial"/>
      <sz val="9"/>
    </font>
    <font>
      <name val="Arial"/>
      <i val="1"/>
      <color rgb="00666666"/>
      <sz val="10"/>
    </font>
    <font>
      <name val="Arial"/>
      <b val="1"/>
      <color rgb="00FFFFFF"/>
      <sz val="11"/>
    </font>
    <font>
      <name val="Arial"/>
      <sz val="10"/>
    </font>
    <font>
      <name val="Arial"/>
      <b val="1"/>
      <color rgb="00FFFFFF"/>
      <sz val="10"/>
    </font>
    <font>
      <name val="Arial"/>
      <b val="1"/>
      <sz val="10"/>
    </font>
  </fonts>
  <fills count="11">
    <fill>
      <patternFill/>
    </fill>
    <fill>
      <patternFill patternType="gray125"/>
    </fill>
    <fill>
      <patternFill patternType="solid">
        <fgColor rgb="0027AE60"/>
        <bgColor rgb="0027AE60"/>
      </patternFill>
    </fill>
    <fill>
      <patternFill patternType="solid">
        <fgColor rgb="002ECC71"/>
        <bgColor rgb="002ECC71"/>
      </patternFill>
    </fill>
    <fill>
      <patternFill patternType="solid">
        <fgColor rgb="0082E0AA"/>
        <bgColor rgb="0082E0AA"/>
      </patternFill>
    </fill>
    <fill>
      <patternFill patternType="solid">
        <fgColor rgb="00F9E79F"/>
        <bgColor rgb="00F9E79F"/>
      </patternFill>
    </fill>
    <fill>
      <patternFill patternType="solid">
        <fgColor rgb="00E74C3C"/>
        <bgColor rgb="00E74C3C"/>
      </patternFill>
    </fill>
    <fill>
      <patternFill patternType="solid">
        <fgColor rgb="00C0392B"/>
        <bgColor rgb="00C0392B"/>
      </patternFill>
    </fill>
    <fill>
      <patternFill patternType="solid">
        <fgColor rgb="001A1A2E"/>
        <bgColor rgb="001A1A2E"/>
      </patternFill>
    </fill>
    <fill>
      <patternFill patternType="solid">
        <fgColor rgb="00FF6B5A"/>
        <bgColor rgb="00FF6B5A"/>
      </patternFill>
    </fill>
    <fill>
      <patternFill patternType="solid">
        <fgColor rgb="00F2F2F2"/>
        <bgColor rgb="00F2F2F2"/>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8">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0" fillId="2" borderId="1" pivotButton="0" quotePrefix="0" xfId="0"/>
    <xf numFmtId="0" fontId="0" fillId="3" borderId="1" pivotButton="0" quotePrefix="0" xfId="0"/>
    <xf numFmtId="0" fontId="0" fillId="4" borderId="1" pivotButton="0" quotePrefix="0" xfId="0"/>
    <xf numFmtId="0" fontId="0" fillId="5" borderId="1" pivotButton="0" quotePrefix="0" xfId="0"/>
    <xf numFmtId="0" fontId="0" fillId="6" borderId="1" pivotButton="0" quotePrefix="0" xfId="0"/>
    <xf numFmtId="0" fontId="0" fillId="7" borderId="1" pivotButton="0" quotePrefix="0" xfId="0"/>
    <xf numFmtId="0" fontId="4" fillId="0" borderId="0" pivotButton="0" quotePrefix="0" xfId="0"/>
    <xf numFmtId="0" fontId="5" fillId="8" borderId="1" applyAlignment="1" pivotButton="0" quotePrefix="0" xfId="0">
      <alignment horizontal="center" wrapText="1"/>
    </xf>
    <xf numFmtId="0" fontId="6" fillId="0" borderId="1" pivotButton="0" quotePrefix="0" xfId="0"/>
    <xf numFmtId="164" fontId="6" fillId="0" borderId="1" pivotButton="0" quotePrefix="0" xfId="0"/>
    <xf numFmtId="9" fontId="6" fillId="0" borderId="1" pivotButton="0" quotePrefix="0" xfId="0"/>
    <xf numFmtId="0" fontId="7" fillId="9" borderId="1" applyAlignment="1" pivotButton="0" quotePrefix="0" xfId="0">
      <alignment horizontal="center"/>
    </xf>
    <xf numFmtId="0" fontId="6" fillId="10" borderId="1" pivotButton="0" quotePrefix="0" xfId="0"/>
    <xf numFmtId="164" fontId="6" fillId="10" borderId="1" pivotButton="0" quotePrefix="0" xfId="0"/>
    <xf numFmtId="0" fontId="4" fillId="0" borderId="0" applyAlignment="1" pivotButton="0" quotePrefix="0" xfId="0">
      <alignment horizontal="center"/>
    </xf>
    <xf numFmtId="0" fontId="5" fillId="8" borderId="0" pivotButton="0" quotePrefix="0" xfId="0"/>
    <xf numFmtId="0" fontId="6" fillId="0" borderId="0" pivotButton="0" quotePrefix="0" xfId="0"/>
    <xf numFmtId="0" fontId="8" fillId="0" borderId="0" pivotButton="0" quotePrefix="0" xfId="0"/>
    <xf numFmtId="0" fontId="6" fillId="2" borderId="0" pivotButton="0" quotePrefix="0" xfId="0"/>
    <xf numFmtId="0" fontId="6" fillId="3" borderId="0" pivotButton="0" quotePrefix="0" xfId="0"/>
    <xf numFmtId="0" fontId="6" fillId="4" borderId="0" pivotButton="0" quotePrefix="0" xfId="0"/>
    <xf numFmtId="0" fontId="6" fillId="5" borderId="0" pivotButton="0" quotePrefix="0" xfId="0"/>
    <xf numFmtId="0" fontId="6" fillId="6" borderId="0" pivotButton="0" quotePrefix="0" xfId="0"/>
    <xf numFmtId="0" fontId="6" fillId="7"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omments/comment1.xml><?xml version="1.0" encoding="utf-8"?>
<comments xmlns="http://schemas.openxmlformats.org/spreadsheetml/2006/main">
  <authors>
    <author>AuctionRadar</author>
  </authors>
  <commentList>
    <comment ref="H11" authorId="0" shapeId="0">
      <text>
        <t>Guide price set by auction house before bidding</t>
      </text>
    </comment>
    <comment ref="I11" authorId="0" shapeId="0">
      <text>
        <t>Opening bid at auction start</t>
      </text>
    </comment>
    <comment ref="J11" authorId="0" shapeId="0">
      <text>
        <t>Final hammer price before fees</t>
      </text>
    </comment>
    <comment ref="K11" authorId="0" shapeId="0">
      <text>
        <t>Confirmed sold price (hammer + fees)</t>
      </text>
    </comment>
    <comment ref="R11" authorId="0" shapeId="0">
      <text>
        <t>Annual income / Sold price</t>
      </text>
    </comment>
    <comment ref="S11" authorId="0" shapeId="0">
      <text>
        <t>Annual income / Final bid price</t>
      </text>
    </comment>
    <comment ref="T11" authorId="0" shapeId="0">
      <text>
        <t>(Sold - Guide) / Guide</t>
      </text>
    </comment>
    <comment ref="U11" authorId="0" shapeId="0">
      <text>
        <t>(Final - Guide) / Guide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W139"/>
  <sheetViews>
    <sheetView workbookViewId="0">
      <pane ySplit="12" topLeftCell="A13" activePane="bottomLeft" state="frozen"/>
      <selection pane="bottomLeft" activeCell="A1" sqref="A1"/>
    </sheetView>
  </sheetViews>
  <sheetFormatPr baseColWidth="8" defaultRowHeight="15"/>
  <cols>
    <col width="12" customWidth="1" min="1" max="1"/>
    <col width="16" customWidth="1" min="2" max="2"/>
    <col width="6" customWidth="1" min="3" max="3"/>
    <col width="30" customWidth="1" min="4" max="4"/>
    <col width="10" customWidth="1" min="5" max="5"/>
    <col width="40" customWidth="1" min="6" max="6"/>
    <col width="10" customWidth="1" min="7" max="7"/>
    <col width="14" customWidth="1" min="8" max="8"/>
    <col width="16" customWidth="1" min="9" max="9"/>
    <col width="14" customWidth="1" min="10" max="10"/>
    <col width="14" customWidth="1" min="11" max="11"/>
    <col width="12" customWidth="1" min="12" max="12"/>
    <col width="14" customWidth="1" min="13" max="13"/>
    <col width="14" customWidth="1" min="14" max="14"/>
    <col width="20" customWidth="1" min="15" max="15"/>
    <col width="10" customWidth="1" min="16" max="16"/>
    <col width="16" customWidth="1" min="17" max="17"/>
    <col width="12" customWidth="1" min="18" max="18"/>
    <col width="12" customWidth="1" min="19" max="19"/>
    <col width="16" customWidth="1" min="20" max="20"/>
    <col width="16" customWidth="1" min="21" max="21"/>
    <col width="8" customWidth="1" min="22" max="22"/>
    <col width="14" customWidth="1" min="23" max="23"/>
  </cols>
  <sheetData>
    <row r="1">
      <c r="A1" s="1" t="inlineStr">
        <is>
          <t>Auction Data</t>
        </is>
      </c>
      <c r="H1" s="2" t="inlineStr">
        <is>
          <t>Data Lenses</t>
        </is>
      </c>
      <c r="N1" s="2" t="inlineStr">
        <is>
          <t>Legend</t>
        </is>
      </c>
    </row>
    <row r="3">
      <c r="N3" s="3" t="inlineStr">
        <is>
          <t>20%+ above guide</t>
        </is>
      </c>
      <c r="O3" s="4" t="n"/>
    </row>
    <row r="4">
      <c r="N4" s="3" t="inlineStr">
        <is>
          <t>10-20% above guide</t>
        </is>
      </c>
      <c r="O4" s="5" t="n"/>
    </row>
    <row r="5">
      <c r="N5" s="3" t="inlineStr">
        <is>
          <t>0-10% above guide</t>
        </is>
      </c>
      <c r="O5" s="6" t="n"/>
    </row>
    <row r="6">
      <c r="N6" s="3" t="inlineStr">
        <is>
          <t>0 to -10% below guide</t>
        </is>
      </c>
      <c r="O6" s="7" t="n"/>
    </row>
    <row r="7">
      <c r="N7" s="3" t="inlineStr">
        <is>
          <t>-10 to -20% below guide</t>
        </is>
      </c>
      <c r="O7" s="8" t="n"/>
    </row>
    <row r="8">
      <c r="N8" s="3" t="inlineStr">
        <is>
          <t>-20%+ below guide</t>
        </is>
      </c>
      <c r="O8" s="9" t="n"/>
    </row>
    <row r="9">
      <c r="A9" s="10" t="inlineStr">
        <is>
          <t>Auctions: 04 Jun 26, 10 June 2026, 10/06/2026, 16/06/2026, 16/07/2026, 17th June 2026, 18/06/2026, 22/06/2026, 23 July 2026, 23 June 2026, 23rd June 2026, 24 June 2026, 24th Jun 2026, 25th June 2026, 30 June 2026, 9th Jul 2026, Thursday 16th July 2026 | Houses: Allsop, Auction House, Auction House London, Barnard Marcus, Bond Wolfe, Clive Emson, Countrywide, Landmark Auctions, McHugh &amp; Co, Network Auctions, Palace Auctions, Phillip Arnold Auctions, SDL Property Auctions, Savills, Strettons, Sutton Kersh</t>
        </is>
      </c>
    </row>
    <row r="11">
      <c r="H11" t="n"/>
      <c r="I11" t="n"/>
      <c r="J11" t="n"/>
      <c r="K11" t="n"/>
      <c r="R11" t="n"/>
      <c r="S11" t="n"/>
      <c r="T11" t="n"/>
      <c r="U11" t="n"/>
    </row>
    <row r="12">
      <c r="A12" s="11" t="inlineStr">
        <is>
          <t>Date</t>
        </is>
      </c>
      <c r="B12" s="11" t="inlineStr">
        <is>
          <t>Auction House</t>
        </is>
      </c>
      <c r="C12" s="11" t="inlineStr">
        <is>
          <t>Lot #</t>
        </is>
      </c>
      <c r="D12" s="11" t="inlineStr">
        <is>
          <t>Link</t>
        </is>
      </c>
      <c r="E12" s="11" t="inlineStr">
        <is>
          <t>Use Class</t>
        </is>
      </c>
      <c r="F12" s="11" t="inlineStr">
        <is>
          <t>Notes / Features</t>
        </is>
      </c>
      <c r="G12" s="11" t="inlineStr">
        <is>
          <t>Postcode</t>
        </is>
      </c>
      <c r="H12" s="11" t="inlineStr">
        <is>
          <t>Guide Price</t>
        </is>
      </c>
      <c r="I12" s="11" t="inlineStr">
        <is>
          <t>Starting Bid Price</t>
        </is>
      </c>
      <c r="J12" s="11" t="inlineStr">
        <is>
          <t>Final Bid Price</t>
        </is>
      </c>
      <c r="K12" s="11" t="inlineStr">
        <is>
          <t>Sold Price</t>
        </is>
      </c>
      <c r="L12" s="11" t="inlineStr">
        <is>
          <t>Status</t>
        </is>
      </c>
      <c r="M12" s="11" t="inlineStr">
        <is>
          <t>Income p.a.</t>
        </is>
      </c>
      <c r="N12" s="11" t="inlineStr">
        <is>
          <t>R/O Strike Price</t>
        </is>
      </c>
      <c r="O12" s="11" t="inlineStr">
        <is>
          <t>Notes</t>
        </is>
      </c>
      <c r="P12" s="11" t="inlineStr">
        <is>
          <t># Bidders</t>
        </is>
      </c>
      <c r="Q12" s="11" t="inlineStr">
        <is>
          <t>Available at Price</t>
        </is>
      </c>
      <c r="R12" s="11" t="inlineStr">
        <is>
          <t>Yield on Sold</t>
        </is>
      </c>
      <c r="S12" s="11" t="inlineStr">
        <is>
          <t>Yield on Final</t>
        </is>
      </c>
      <c r="T12" s="11" t="inlineStr">
        <is>
          <t>Variance Guide:Sold</t>
        </is>
      </c>
      <c r="U12" s="11" t="inlineStr">
        <is>
          <t>Variance Guide:Final</t>
        </is>
      </c>
      <c r="V12" s="11" t="inlineStr">
        <is>
          <t>New</t>
        </is>
      </c>
      <c r="W12" s="11" t="inlineStr">
        <is>
          <t>Prev Guide</t>
        </is>
      </c>
    </row>
    <row r="13">
      <c r="A13" s="12" t="inlineStr">
        <is>
          <t>25th June 2026</t>
        </is>
      </c>
      <c r="B13" s="12" t="inlineStr">
        <is>
          <t>Allsop</t>
        </is>
      </c>
      <c r="C13" s="12" t="n">
        <v>1</v>
      </c>
      <c r="D13" s="12" t="inlineStr">
        <is>
          <t>https://www.allsop.co.uk/lot-overview/vacant-freehold-mid-terrace-house-in-luton/r260625-086?searchid=W7JOBRqrDG6AUadsDLorgl+MK0M44ZibMh1rjxgw0yA%3D&amp;idx=0</t>
        </is>
      </c>
      <c r="E13" s="12" t="inlineStr">
        <is>
          <t>Residential</t>
        </is>
      </c>
      <c r="F13" s="12" t="inlineStr">
        <is>
          <t>Ground Floor - Reception Room through to Dining Room, Kitchen through to Garage/Store. First Floor - Three Bedrooms, Bathroom, Separate WC. Rear Garden. GIA approximately 86.21 sq m (928 sq ft). Leagrave Rail Station is approximately 1 mile to the south providing services to London St Pancras International and London Bridge. The shops and amenities of Hill Rise are located within walking distance to the north west. Virtual Tour available below</t>
        </is>
      </c>
      <c r="G13" s="12" t="inlineStr">
        <is>
          <t>LU3 3DD</t>
        </is>
      </c>
      <c r="H13" s="13" t="n">
        <v>85000</v>
      </c>
      <c r="I13" s="12" t="n"/>
      <c r="J13" s="12" t="n"/>
      <c r="K13" s="12" t="n"/>
      <c r="L13" s="12" t="inlineStr">
        <is>
          <t>AVAILABLE</t>
        </is>
      </c>
      <c r="M13" s="12" t="n"/>
      <c r="N13" s="12" t="n"/>
      <c r="O13" s="12" t="inlineStr"/>
      <c r="P13" s="12" t="n"/>
      <c r="Q13" s="12" t="n"/>
      <c r="R13" s="14">
        <f>IF(AND(M13&lt;&gt;"",K13&lt;&gt;"",K13&lt;&gt;0),M13/K13,"")</f>
        <v/>
      </c>
      <c r="S13" s="14">
        <f>IF(AND(M13&lt;&gt;"",J13&lt;&gt;"",J13&lt;&gt;0),M13/J13,"")</f>
        <v/>
      </c>
      <c r="T13" s="14">
        <f>IF(AND(K13&lt;&gt;"",H13&lt;&gt;"",H13&lt;&gt;0),(K13-H13)/H13,"")</f>
        <v/>
      </c>
      <c r="U13" s="14">
        <f>IF(AND(J13&lt;&gt;"",H13&lt;&gt;"",H13&lt;&gt;0),(J13-H13)/H13,"")</f>
        <v/>
      </c>
      <c r="V13" s="15" t="inlineStr">
        <is>
          <t>NEW</t>
        </is>
      </c>
      <c r="W13" s="12" t="n"/>
    </row>
    <row r="14">
      <c r="A14" s="16" t="inlineStr">
        <is>
          <t>25th June 2026</t>
        </is>
      </c>
      <c r="B14" s="16" t="inlineStr">
        <is>
          <t>Allsop</t>
        </is>
      </c>
      <c r="C14" s="16" t="n">
        <v>2</v>
      </c>
      <c r="D14" s="16" t="inlineStr">
        <is>
          <t>https://www.allsop.co.uk/lot-overview/vacant-long-leasehold-self-contained-second-and-third-floor-maisonette-in-london/r260625-084?searchid=W7JOBRqrDG6AUadsDLorgl+MK0M44ZibMh1rjxgw0yA%3D&amp;idx=1</t>
        </is>
      </c>
      <c r="E14" s="16" t="inlineStr">
        <is>
          <t>Residential</t>
        </is>
      </c>
      <c r="F14" s="16" t="inlineStr">
        <is>
          <t>Second Floor - Reception Room, Kitchen. Third Floor - Two Bedrooms, Bathroom. New 990 Year Lease. GIA approximately 81.75 sq m (880 sq ft). Virtual Tour available below. Caledonian Road &amp; Barnsbury rail station (Mildmay Line) is located approximately 0.2 miles to the north. The shops and amenities of Caledonian Road are to the west</t>
        </is>
      </c>
      <c r="G14" s="16" t="inlineStr">
        <is>
          <t>N1 1BJ</t>
        </is>
      </c>
      <c r="H14" s="17" t="n">
        <v>385000</v>
      </c>
      <c r="I14" s="16" t="n"/>
      <c r="J14" s="16" t="n"/>
      <c r="K14" s="16" t="n"/>
      <c r="L14" s="16" t="inlineStr">
        <is>
          <t>AVAILABLE</t>
        </is>
      </c>
      <c r="M14" s="16" t="n"/>
      <c r="N14" s="16" t="n"/>
      <c r="O14" s="16" t="inlineStr"/>
      <c r="P14" s="16" t="n"/>
      <c r="Q14" s="16" t="n"/>
      <c r="R14" s="14">
        <f>IF(AND(M14&lt;&gt;"",K14&lt;&gt;"",K14&lt;&gt;0),M14/K14,"")</f>
        <v/>
      </c>
      <c r="S14" s="14">
        <f>IF(AND(M14&lt;&gt;"",J14&lt;&gt;"",J14&lt;&gt;0),M14/J14,"")</f>
        <v/>
      </c>
      <c r="T14" s="14">
        <f>IF(AND(K14&lt;&gt;"",H14&lt;&gt;"",H14&lt;&gt;0),(K14-H14)/H14,"")</f>
        <v/>
      </c>
      <c r="U14" s="14">
        <f>IF(AND(J14&lt;&gt;"",H14&lt;&gt;"",H14&lt;&gt;0),(J14-H14)/H14,"")</f>
        <v/>
      </c>
      <c r="V14" s="15" t="inlineStr">
        <is>
          <t>NEW</t>
        </is>
      </c>
      <c r="W14" s="16" t="n"/>
    </row>
    <row r="15">
      <c r="A15" s="12" t="inlineStr">
        <is>
          <t>25th June 2026</t>
        </is>
      </c>
      <c r="B15" s="12" t="inlineStr">
        <is>
          <t>Allsop</t>
        </is>
      </c>
      <c r="C15" s="12" t="n">
        <v>3</v>
      </c>
      <c r="D15" s="12" t="inlineStr">
        <is>
          <t>https://www.allsop.co.uk/lot-overview/vacant-freehold-mid-terrace-bungalow-in-hertford/r260625-072?searchid=W7JOBRqrDG6AUadsDLorgl+MK0M44ZibMh1rjxgw0yA%3D&amp;idx=2</t>
        </is>
      </c>
      <c r="E15" s="12" t="inlineStr">
        <is>
          <t>Residential</t>
        </is>
      </c>
      <c r="F15" s="12" t="inlineStr">
        <is>
          <t>Reception Room, Bedroom, Kitchen, Bathroom. Rear Garden. GIA approximately 35.30 sq m (380 sq ft). Bayford rail station is approximately 2 miles to the east. The shops and amenities of Hatfield are to the west. Virtual Tour available below</t>
        </is>
      </c>
      <c r="G15" s="12" t="inlineStr">
        <is>
          <t>SG13 8LZ</t>
        </is>
      </c>
      <c r="H15" s="13" t="n">
        <v>65000</v>
      </c>
      <c r="I15" s="12" t="n"/>
      <c r="J15" s="12" t="n"/>
      <c r="K15" s="12" t="n"/>
      <c r="L15" s="12" t="inlineStr">
        <is>
          <t>AVAILABLE</t>
        </is>
      </c>
      <c r="M15" s="12" t="n"/>
      <c r="N15" s="12" t="n"/>
      <c r="O15" s="12" t="inlineStr"/>
      <c r="P15" s="12" t="n"/>
      <c r="Q15" s="12" t="n"/>
      <c r="R15" s="14">
        <f>IF(AND(M15&lt;&gt;"",K15&lt;&gt;"",K15&lt;&gt;0),M15/K15,"")</f>
        <v/>
      </c>
      <c r="S15" s="14">
        <f>IF(AND(M15&lt;&gt;"",J15&lt;&gt;"",J15&lt;&gt;0),M15/J15,"")</f>
        <v/>
      </c>
      <c r="T15" s="14">
        <f>IF(AND(K15&lt;&gt;"",H15&lt;&gt;"",H15&lt;&gt;0),(K15-H15)/H15,"")</f>
        <v/>
      </c>
      <c r="U15" s="14">
        <f>IF(AND(J15&lt;&gt;"",H15&lt;&gt;"",H15&lt;&gt;0),(J15-H15)/H15,"")</f>
        <v/>
      </c>
      <c r="V15" s="15" t="inlineStr">
        <is>
          <t>NEW</t>
        </is>
      </c>
      <c r="W15" s="12" t="n"/>
    </row>
    <row r="16">
      <c r="A16" s="16" t="inlineStr">
        <is>
          <t>25th June 2026</t>
        </is>
      </c>
      <c r="B16" s="16" t="inlineStr">
        <is>
          <t>Allsop</t>
        </is>
      </c>
      <c r="C16" s="16" t="n">
        <v>4</v>
      </c>
      <c r="D16" s="16" t="inlineStr">
        <is>
          <t>https://www.allsop.co.uk/lot-overview/vacant-long-leasehold-self-contained-ground-floor-flat-in-london/r260625-088?searchid=W7JOBRqrDG6AUadsDLorgl+MK0M44ZibMh1rjxgw0yA%3D&amp;idx=3</t>
        </is>
      </c>
      <c r="E16" s="16" t="inlineStr">
        <is>
          <t>Residential</t>
        </is>
      </c>
      <c r="F16" s="16" t="inlineStr">
        <is>
          <t>New 990 Year Lease. Reception Room, Two Bedroom, Kitchen and Wet Room. Communal Rear Garden. GIA approximately 64.93 sq m (699 sq ft). North Ealing underground station (Piccadilly line) is approximately 0.3 miles to the east. The shops and amenities of Ealing toiwn centre are to the south west. Virtual Tour available below</t>
        </is>
      </c>
      <c r="G16" s="16" t="inlineStr">
        <is>
          <t>W5 2LS</t>
        </is>
      </c>
      <c r="H16" s="17" t="n">
        <v>200000</v>
      </c>
      <c r="I16" s="16" t="n"/>
      <c r="J16" s="16" t="n"/>
      <c r="K16" s="16" t="n"/>
      <c r="L16" s="16" t="inlineStr">
        <is>
          <t>AVAILABLE</t>
        </is>
      </c>
      <c r="M16" s="16" t="n"/>
      <c r="N16" s="16" t="n"/>
      <c r="O16" s="16" t="inlineStr"/>
      <c r="P16" s="16" t="n"/>
      <c r="Q16" s="16" t="n"/>
      <c r="R16" s="14">
        <f>IF(AND(M16&lt;&gt;"",K16&lt;&gt;"",K16&lt;&gt;0),M16/K16,"")</f>
        <v/>
      </c>
      <c r="S16" s="14">
        <f>IF(AND(M16&lt;&gt;"",J16&lt;&gt;"",J16&lt;&gt;0),M16/J16,"")</f>
        <v/>
      </c>
      <c r="T16" s="14">
        <f>IF(AND(K16&lt;&gt;"",H16&lt;&gt;"",H16&lt;&gt;0),(K16-H16)/H16,"")</f>
        <v/>
      </c>
      <c r="U16" s="14">
        <f>IF(AND(J16&lt;&gt;"",H16&lt;&gt;"",H16&lt;&gt;0),(J16-H16)/H16,"")</f>
        <v/>
      </c>
      <c r="V16" s="16" t="n"/>
      <c r="W16" s="16" t="n"/>
    </row>
    <row r="17">
      <c r="A17" s="12" t="inlineStr">
        <is>
          <t>25th June 2026</t>
        </is>
      </c>
      <c r="B17" s="12" t="inlineStr">
        <is>
          <t>Allsop</t>
        </is>
      </c>
      <c r="C17" s="12" t="n">
        <v>5</v>
      </c>
      <c r="D17" s="12" t="inlineStr">
        <is>
          <t>https://www.allsop.co.uk/lot-overview/vacant-long-leasehold-self-contained-ground-floor-flat-in-abingdon/r260625-211?searchid=W7JOBRqrDG6AUadsDLorgl+MK0M44ZibMh1rjxgw0yA%3D&amp;idx=4</t>
        </is>
      </c>
      <c r="E17" s="12" t="inlineStr">
        <is>
          <t>Residential</t>
        </is>
      </c>
      <c r="F17" s="12" t="inlineStr">
        <is>
          <t>Reception Room/Bedroom, Kitchen, Bathroom. Approximately 947 years remaining on the lease. GIA approximately 34 sq m (366 sq ft). Radley Rail Station is approximately 2.5 miles to the north east. The shops and amenities of Abingdon are to the north. Virtual Tour available below</t>
        </is>
      </c>
      <c r="G17" s="12" t="inlineStr">
        <is>
          <t>OX14 5BL</t>
        </is>
      </c>
      <c r="H17" s="13" t="n">
        <v>40000</v>
      </c>
      <c r="I17" s="12" t="n"/>
      <c r="J17" s="12" t="n"/>
      <c r="K17" s="12" t="n"/>
      <c r="L17" s="12" t="inlineStr">
        <is>
          <t>AVAILABLE</t>
        </is>
      </c>
      <c r="M17" s="12" t="n"/>
      <c r="N17" s="12" t="n"/>
      <c r="O17" s="12" t="inlineStr"/>
      <c r="P17" s="12" t="n"/>
      <c r="Q17" s="12" t="n"/>
      <c r="R17" s="14">
        <f>IF(AND(M17&lt;&gt;"",K17&lt;&gt;"",K17&lt;&gt;0),M17/K17,"")</f>
        <v/>
      </c>
      <c r="S17" s="14">
        <f>IF(AND(M17&lt;&gt;"",J17&lt;&gt;"",J17&lt;&gt;0),M17/J17,"")</f>
        <v/>
      </c>
      <c r="T17" s="14">
        <f>IF(AND(K17&lt;&gt;"",H17&lt;&gt;"",H17&lt;&gt;0),(K17-H17)/H17,"")</f>
        <v/>
      </c>
      <c r="U17" s="14">
        <f>IF(AND(J17&lt;&gt;"",H17&lt;&gt;"",H17&lt;&gt;0),(J17-H17)/H17,"")</f>
        <v/>
      </c>
      <c r="V17" s="12" t="n"/>
      <c r="W17" s="12" t="n"/>
    </row>
    <row r="18">
      <c r="A18" s="16" t="inlineStr">
        <is>
          <t>25th June 2026</t>
        </is>
      </c>
      <c r="B18" s="16" t="inlineStr">
        <is>
          <t>Allsop</t>
        </is>
      </c>
      <c r="C18" s="16" t="n">
        <v>6</v>
      </c>
      <c r="D18" s="16" t="inlineStr">
        <is>
          <t>https://www.allsop.co.uk/lot-overview/vacant-long-leasehold-self-contained-fourth-floor-flat-in-tottenham/r260625-090?searchid=W7JOBRqrDG6AUadsDLorgl+MK0M44ZibMh1rjxgw0yA%3D&amp;idx=5</t>
        </is>
      </c>
      <c r="E18" s="16" t="inlineStr">
        <is>
          <t>Residential</t>
        </is>
      </c>
      <c r="F18" s="16" t="inlineStr">
        <is>
          <t>Reception Room, Bedroom, Kitchen, Bathroom. New 990 Year Lease. GIA approximately 51.83 sq m (558 sq ft). Seven Sisters underground station (Victoria Line) and Seven Sisters rail station (Stanstead Express and Weaver Line) located approximately 0.6 miles to the south east. The shops and amenities of West Green Road are to the south. Virtual Tour available below</t>
        </is>
      </c>
      <c r="G18" s="16" t="inlineStr">
        <is>
          <t>N15 4LL</t>
        </is>
      </c>
      <c r="H18" s="17" t="n">
        <v>135000</v>
      </c>
      <c r="I18" s="16" t="n"/>
      <c r="J18" s="16" t="n"/>
      <c r="K18" s="16" t="n"/>
      <c r="L18" s="16" t="inlineStr">
        <is>
          <t>AVAILABLE</t>
        </is>
      </c>
      <c r="M18" s="16" t="n"/>
      <c r="N18" s="16" t="n"/>
      <c r="O18" s="16" t="inlineStr"/>
      <c r="P18" s="16" t="n"/>
      <c r="Q18" s="16" t="n"/>
      <c r="R18" s="14">
        <f>IF(AND(M18&lt;&gt;"",K18&lt;&gt;"",K18&lt;&gt;0),M18/K18,"")</f>
        <v/>
      </c>
      <c r="S18" s="14">
        <f>IF(AND(M18&lt;&gt;"",J18&lt;&gt;"",J18&lt;&gt;0),M18/J18,"")</f>
        <v/>
      </c>
      <c r="T18" s="14">
        <f>IF(AND(K18&lt;&gt;"",H18&lt;&gt;"",H18&lt;&gt;0),(K18-H18)/H18,"")</f>
        <v/>
      </c>
      <c r="U18" s="14">
        <f>IF(AND(J18&lt;&gt;"",H18&lt;&gt;"",H18&lt;&gt;0),(J18-H18)/H18,"")</f>
        <v/>
      </c>
      <c r="V18" s="16" t="n"/>
      <c r="W18" s="16" t="n"/>
    </row>
    <row r="19">
      <c r="A19" s="12" t="inlineStr">
        <is>
          <t>25th June 2026</t>
        </is>
      </c>
      <c r="B19" s="12" t="inlineStr">
        <is>
          <t>Allsop</t>
        </is>
      </c>
      <c r="C19" s="12" t="n">
        <v>7</v>
      </c>
      <c r="D19" s="12" t="inlineStr">
        <is>
          <t>https://www.allsop.co.uk/lot-overview/vacant-freehold-former-16-bedroom-residential-care-home-in-hampshire/r260625-095?searchid=W7JOBRqrDG6AUadsDLorgl+MK0M44ZibMh1rjxgw0yA%3D&amp;idx=6</t>
        </is>
      </c>
      <c r="E19" s="12" t="inlineStr">
        <is>
          <t>Residential</t>
        </is>
      </c>
      <c r="F19" s="12" t="inlineStr">
        <is>
          <t>Possible Potential for Alternative Uses and/or Reconfigure, subject to consents. Providing Sixteen Bedrooms and Ancillary Accommodation. Together with a Detached Physiotherapy Centre, Day Centre, Staff Accommodation, Garages and Shed. Total GIA approximately 1,245 sq m (13,401 sq ft). Generous Grounds, Two Parking Areas, Former Outdoor Swimming Pool. Site Area approximately 0.71 (1.76 Acres). Video Tour available below</t>
        </is>
      </c>
      <c r="G19" s="12" t="inlineStr">
        <is>
          <t>GU35 8NL</t>
        </is>
      </c>
      <c r="H19" s="13" t="n">
        <v>725000</v>
      </c>
      <c r="I19" s="12" t="n"/>
      <c r="J19" s="12" t="n"/>
      <c r="K19" s="12" t="n"/>
      <c r="L19" s="12" t="inlineStr">
        <is>
          <t>AVAILABLE</t>
        </is>
      </c>
      <c r="M19" s="12" t="n"/>
      <c r="N19" s="12" t="n"/>
      <c r="O19" s="12" t="inlineStr"/>
      <c r="P19" s="12" t="n"/>
      <c r="Q19" s="12" t="n"/>
      <c r="R19" s="14">
        <f>IF(AND(M19&lt;&gt;"",K19&lt;&gt;"",K19&lt;&gt;0),M19/K19,"")</f>
        <v/>
      </c>
      <c r="S19" s="14">
        <f>IF(AND(M19&lt;&gt;"",J19&lt;&gt;"",J19&lt;&gt;0),M19/J19,"")</f>
        <v/>
      </c>
      <c r="T19" s="14">
        <f>IF(AND(K19&lt;&gt;"",H19&lt;&gt;"",H19&lt;&gt;0),(K19-H19)/H19,"")</f>
        <v/>
      </c>
      <c r="U19" s="14">
        <f>IF(AND(J19&lt;&gt;"",H19&lt;&gt;"",H19&lt;&gt;0),(J19-H19)/H19,"")</f>
        <v/>
      </c>
      <c r="V19" s="12" t="n"/>
      <c r="W19" s="12" t="n"/>
    </row>
    <row r="20">
      <c r="A20" s="16" t="inlineStr">
        <is>
          <t>25th June 2026</t>
        </is>
      </c>
      <c r="B20" s="16" t="inlineStr">
        <is>
          <t>Allsop</t>
        </is>
      </c>
      <c r="C20" s="16" t="n">
        <v>8</v>
      </c>
      <c r="D20" s="16" t="inlineStr">
        <is>
          <t>https://www.allsop.co.uk/lot-overview/vacant-freehold-site-with-possible-development-potential-in-london/r260625-176?searchid=W7JOBRqrDG6AUadsDLorgl+MK0M44ZibMh1rjxgw0yA%3D&amp;idx=7</t>
        </is>
      </c>
      <c r="E20" s="16" t="inlineStr">
        <is>
          <t>Residential</t>
        </is>
      </c>
      <c r="F20" s="16" t="inlineStr">
        <is>
          <t>Site Area approximately 0.133 Hectares (0.329 Acres). Possible Potential for Residential Development to provide a number of Houses/Flats, subject to consents. The perimeter of the land extends to approximately 164.12 m. Close to Brixton town centre, home to the O2 Academy Brixton and Brixton Village. Brixton Underground and Rail Stations are a short walk away (less than 0.5 miles) to the north east</t>
        </is>
      </c>
      <c r="G20" s="16" t="inlineStr">
        <is>
          <t>SW2 1ND</t>
        </is>
      </c>
      <c r="H20" s="17" t="n">
        <v>750000</v>
      </c>
      <c r="I20" s="16" t="n"/>
      <c r="J20" s="16" t="n"/>
      <c r="K20" s="16" t="n"/>
      <c r="L20" s="16" t="inlineStr">
        <is>
          <t>AVAILABLE</t>
        </is>
      </c>
      <c r="M20" s="16" t="n"/>
      <c r="N20" s="16" t="n"/>
      <c r="O20" s="16" t="inlineStr"/>
      <c r="P20" s="16" t="n"/>
      <c r="Q20" s="16" t="n"/>
      <c r="R20" s="14">
        <f>IF(AND(M20&lt;&gt;"",K20&lt;&gt;"",K20&lt;&gt;0),M20/K20,"")</f>
        <v/>
      </c>
      <c r="S20" s="14">
        <f>IF(AND(M20&lt;&gt;"",J20&lt;&gt;"",J20&lt;&gt;0),M20/J20,"")</f>
        <v/>
      </c>
      <c r="T20" s="14">
        <f>IF(AND(K20&lt;&gt;"",H20&lt;&gt;"",H20&lt;&gt;0),(K20-H20)/H20,"")</f>
        <v/>
      </c>
      <c r="U20" s="14">
        <f>IF(AND(J20&lt;&gt;"",H20&lt;&gt;"",H20&lt;&gt;0),(J20-H20)/H20,"")</f>
        <v/>
      </c>
      <c r="V20" s="16" t="n"/>
      <c r="W20" s="16" t="n"/>
    </row>
    <row r="21">
      <c r="A21" s="12" t="inlineStr">
        <is>
          <t>04 Jun 26</t>
        </is>
      </c>
      <c r="B21" s="12" t="inlineStr">
        <is>
          <t>Strettons</t>
        </is>
      </c>
      <c r="C21" s="12" t="n">
        <v>1</v>
      </c>
      <c r="D21" s="12" t="inlineStr">
        <is>
          <t>https://www.strettons.co.uk/auction-commercial-property-for-sale/commercial-property-for-sale-in-167-high-street-staines-middlesex-tw18-4pa-6a01fd037c49c1b4886ac06f/</t>
        </is>
      </c>
      <c r="E21" s="12" t="inlineStr"/>
      <c r="F21" s="12" t="inlineStr">
        <is>
          <t>Forming part of an established parade and comprising a ground floor shop with separate rear access to a self-contained flat above, located close to Elmsleigh Shopping Centre and within ½ mile of Staines railway station.</t>
        </is>
      </c>
      <c r="G21" s="12" t="inlineStr">
        <is>
          <t>TW18 4PA</t>
        </is>
      </c>
      <c r="H21" s="13" t="n">
        <v>280000</v>
      </c>
      <c r="I21" s="12" t="n"/>
      <c r="J21" s="12" t="n"/>
      <c r="K21" s="13" t="n">
        <v>360000</v>
      </c>
      <c r="L21" s="12" t="inlineStr">
        <is>
          <t>SOLD</t>
        </is>
      </c>
      <c r="M21" s="13" t="n">
        <v>4</v>
      </c>
      <c r="N21" s="12" t="n"/>
      <c r="O21" s="12" t="inlineStr"/>
      <c r="P21" s="12" t="n"/>
      <c r="Q21" s="12" t="n"/>
      <c r="R21" s="14">
        <f>IF(AND(M21&lt;&gt;"",K21&lt;&gt;"",K21&lt;&gt;0),M21/K21,"")</f>
        <v/>
      </c>
      <c r="S21" s="14">
        <f>IF(AND(M21&lt;&gt;"",J21&lt;&gt;"",J21&lt;&gt;0),M21/J21,"")</f>
        <v/>
      </c>
      <c r="T21" s="14">
        <f>IF(AND(K21&lt;&gt;"",H21&lt;&gt;"",H21&lt;&gt;0),(K21-H21)/H21,"")</f>
        <v/>
      </c>
      <c r="U21" s="14">
        <f>IF(AND(J21&lt;&gt;"",H21&lt;&gt;"",H21&lt;&gt;0),(J21-H21)/H21,"")</f>
        <v/>
      </c>
      <c r="V21" s="12" t="n"/>
      <c r="W21" s="12" t="n"/>
    </row>
    <row r="22">
      <c r="A22" s="16" t="inlineStr">
        <is>
          <t>04 Jun 26</t>
        </is>
      </c>
      <c r="B22" s="16" t="inlineStr">
        <is>
          <t>Strettons</t>
        </is>
      </c>
      <c r="C22" s="16" t="n">
        <v>2</v>
      </c>
      <c r="D22" s="16" t="inlineStr">
        <is>
          <t>https://www.strettons.co.uk/auction-residential-property-for-sale/3-bedroom-house-for-sale-in-53-fairfield-road-london-e3-2qa-6a0484251e19bffe76e66317/</t>
        </is>
      </c>
      <c r="E22" s="16" t="inlineStr"/>
      <c r="F22" s="16" t="inlineStr">
        <is>
          <t>The subject property is a three-storey Victorian building with an attractive frontage and garden, occupying a prominent position on Fairfield Road. The main entrance provides access to the upper ground floor, while a secondary entrance leads directly to the lower ground floor. The upper ground floor comprises two reception rooms, with access to a small rear courtyard. The lower ground floor formerly accommodated the kitchen and bathroom; however, both rooms have been completely stripped out.</t>
        </is>
      </c>
      <c r="G22" s="16" t="inlineStr">
        <is>
          <t>E3 2QA</t>
        </is>
      </c>
      <c r="H22" s="17" t="n">
        <v>435000</v>
      </c>
      <c r="I22" s="16" t="n"/>
      <c r="J22" s="16" t="n"/>
      <c r="K22" s="17" t="n">
        <v>491000</v>
      </c>
      <c r="L22" s="16" t="inlineStr">
        <is>
          <t>SOLD</t>
        </is>
      </c>
      <c r="M22" s="16" t="n"/>
      <c r="N22" s="16" t="n"/>
      <c r="O22" s="16" t="inlineStr"/>
      <c r="P22" s="16" t="n"/>
      <c r="Q22" s="16" t="n"/>
      <c r="R22" s="14">
        <f>IF(AND(M22&lt;&gt;"",K22&lt;&gt;"",K22&lt;&gt;0),M22/K22,"")</f>
        <v/>
      </c>
      <c r="S22" s="14">
        <f>IF(AND(M22&lt;&gt;"",J22&lt;&gt;"",J22&lt;&gt;0),M22/J22,"")</f>
        <v/>
      </c>
      <c r="T22" s="14">
        <f>IF(AND(K22&lt;&gt;"",H22&lt;&gt;"",H22&lt;&gt;0),(K22-H22)/H22,"")</f>
        <v/>
      </c>
      <c r="U22" s="14">
        <f>IF(AND(J22&lt;&gt;"",H22&lt;&gt;"",H22&lt;&gt;0),(J22-H22)/H22,"")</f>
        <v/>
      </c>
      <c r="V22" s="16" t="n"/>
      <c r="W22" s="16" t="n"/>
    </row>
    <row r="23">
      <c r="A23" s="12" t="inlineStr">
        <is>
          <t>04 Jun 26</t>
        </is>
      </c>
      <c r="B23" s="12" t="inlineStr">
        <is>
          <t>Strettons</t>
        </is>
      </c>
      <c r="C23" s="12" t="n">
        <v>3</v>
      </c>
      <c r="D23" s="12" t="inlineStr">
        <is>
          <t>https://www.strettons.co.uk/auction-residential-property-for-sale/studio-property-for-sale-in-25-the-drive-golders-green-london-nw11-9sx-6a035d1a7c49c1b4886ac0ed/</t>
        </is>
      </c>
      <c r="E23" s="12" t="inlineStr"/>
      <c r="F23" s="12" t="inlineStr">
        <is>
          <t>A semi-detached property comprising 3 self-contained flats and a pair of vacant garages to the rear which front Elmcroft Crescent. Located within a popular residential area off Golders Green Road and about ¼ mile from Brent Cross underground station (Northern line).</t>
        </is>
      </c>
      <c r="G23" s="12" t="inlineStr">
        <is>
          <t>NW11 9SX</t>
        </is>
      </c>
      <c r="H23" s="13" t="n">
        <v>70000</v>
      </c>
      <c r="I23" s="12" t="n"/>
      <c r="J23" s="12" t="n"/>
      <c r="K23" s="13" t="n">
        <v>130000</v>
      </c>
      <c r="L23" s="12" t="inlineStr">
        <is>
          <t>SOLD</t>
        </is>
      </c>
      <c r="M23" s="13" t="n">
        <v>50</v>
      </c>
      <c r="N23" s="12" t="n"/>
      <c r="O23" s="12" t="inlineStr"/>
      <c r="P23" s="12" t="n"/>
      <c r="Q23" s="12" t="n"/>
      <c r="R23" s="14">
        <f>IF(AND(M23&lt;&gt;"",K23&lt;&gt;"",K23&lt;&gt;0),M23/K23,"")</f>
        <v/>
      </c>
      <c r="S23" s="14">
        <f>IF(AND(M23&lt;&gt;"",J23&lt;&gt;"",J23&lt;&gt;0),M23/J23,"")</f>
        <v/>
      </c>
      <c r="T23" s="14">
        <f>IF(AND(K23&lt;&gt;"",H23&lt;&gt;"",H23&lt;&gt;0),(K23-H23)/H23,"")</f>
        <v/>
      </c>
      <c r="U23" s="14">
        <f>IF(AND(J23&lt;&gt;"",H23&lt;&gt;"",H23&lt;&gt;0),(J23-H23)/H23,"")</f>
        <v/>
      </c>
      <c r="V23" s="12" t="n"/>
      <c r="W23" s="12" t="n"/>
    </row>
    <row r="24">
      <c r="A24" s="16" t="inlineStr">
        <is>
          <t>04 Jun 26</t>
        </is>
      </c>
      <c r="B24" s="16" t="inlineStr">
        <is>
          <t>Strettons</t>
        </is>
      </c>
      <c r="C24" s="16" t="n">
        <v>4</v>
      </c>
      <c r="D24" s="16" t="inlineStr">
        <is>
          <t>https://www.strettons.co.uk/auction-commercial-property-for-sale/commercial-property-for-sale-in-120-122-high-street-hoddesdon-hertfordshire-en11-8hd-69fc7ec009b4d616189e04a5/</t>
        </is>
      </c>
      <c r="E24" s="16" t="inlineStr"/>
      <c r="F24" s="16" t="inlineStr">
        <is>
          <t>A substantial 3 storey property arranged as two ground floor shops with separate front access to 9 flats above (sold on long leases). Occupying a prominent trading position within the heart of the town centre on this part pedestrianised High Street where nearby multiple retailers include Peacocks, Caffè Nero and the Post Office amongst others. Hoddesdon is a popular market town about 5 miles from Hertford and 20 miles from Central London.</t>
        </is>
      </c>
      <c r="G24" s="16" t="inlineStr">
        <is>
          <t>EN11 8HD</t>
        </is>
      </c>
      <c r="H24" s="17" t="n">
        <v>570000</v>
      </c>
      <c r="I24" s="16" t="n"/>
      <c r="J24" s="16" t="n"/>
      <c r="K24" s="17" t="n">
        <v>710000</v>
      </c>
      <c r="L24" s="16" t="inlineStr">
        <is>
          <t>SOLD</t>
        </is>
      </c>
      <c r="M24" s="17" t="n">
        <v>34225</v>
      </c>
      <c r="N24" s="16" t="n"/>
      <c r="O24" s="16" t="inlineStr"/>
      <c r="P24" s="16" t="n"/>
      <c r="Q24" s="16" t="n"/>
      <c r="R24" s="14">
        <f>IF(AND(M24&lt;&gt;"",K24&lt;&gt;"",K24&lt;&gt;0),M24/K24,"")</f>
        <v/>
      </c>
      <c r="S24" s="14">
        <f>IF(AND(M24&lt;&gt;"",J24&lt;&gt;"",J24&lt;&gt;0),M24/J24,"")</f>
        <v/>
      </c>
      <c r="T24" s="14">
        <f>IF(AND(K24&lt;&gt;"",H24&lt;&gt;"",H24&lt;&gt;0),(K24-H24)/H24,"")</f>
        <v/>
      </c>
      <c r="U24" s="14">
        <f>IF(AND(J24&lt;&gt;"",H24&lt;&gt;"",H24&lt;&gt;0),(J24-H24)/H24,"")</f>
        <v/>
      </c>
      <c r="V24" s="16" t="n"/>
      <c r="W24" s="16" t="n"/>
    </row>
    <row r="25">
      <c r="A25" s="12" t="inlineStr">
        <is>
          <t>04 Jun 26</t>
        </is>
      </c>
      <c r="B25" s="12" t="inlineStr">
        <is>
          <t>Strettons</t>
        </is>
      </c>
      <c r="C25" s="12" t="n">
        <v>5</v>
      </c>
      <c r="D25" s="12" t="inlineStr">
        <is>
          <t>https://www.strettons.co.uk/auction-residential-property-for-sale/1-bedroom-house-for-sale-in-664-high-road-leyton-leyton-waltham-forest-e10-6jp-6a0734f00a4e5424bf6e5c57/</t>
        </is>
      </c>
      <c r="E25" s="12" t="inlineStr"/>
      <c r="F25" s="12" t="inlineStr">
        <is>
          <t>A well-located three-story freehold property featuring a second-floor one bedroom apartment. The ground and first floors comprise of a commercial and residential premises sold off on long leasehold interests. The second-floor conversion apartment, features an open-plan lounge/kitchen/diner, a spacious double bedroom, and a three-piece family bathroom. The property is located in the popular Leyton area of East London, offering a great mix of local amenities and excellent transport links. Resid</t>
        </is>
      </c>
      <c r="G25" s="12" t="inlineStr">
        <is>
          <t>E10 6JP</t>
        </is>
      </c>
      <c r="H25" s="13" t="n">
        <v>180000</v>
      </c>
      <c r="I25" s="12" t="n"/>
      <c r="J25" s="12" t="n"/>
      <c r="K25" s="12" t="n"/>
      <c r="L25" s="12" t="inlineStr">
        <is>
          <t>AVAILABLE</t>
        </is>
      </c>
      <c r="M25" s="13" t="n">
        <v>50</v>
      </c>
      <c r="N25" s="12" t="n"/>
      <c r="O25" s="12" t="inlineStr"/>
      <c r="P25" s="12" t="n"/>
      <c r="Q25" s="12" t="n"/>
      <c r="R25" s="14">
        <f>IF(AND(M25&lt;&gt;"",K25&lt;&gt;"",K25&lt;&gt;0),M25/K25,"")</f>
        <v/>
      </c>
      <c r="S25" s="14">
        <f>IF(AND(M25&lt;&gt;"",J25&lt;&gt;"",J25&lt;&gt;0),M25/J25,"")</f>
        <v/>
      </c>
      <c r="T25" s="14">
        <f>IF(AND(K25&lt;&gt;"",H25&lt;&gt;"",H25&lt;&gt;0),(K25-H25)/H25,"")</f>
        <v/>
      </c>
      <c r="U25" s="14">
        <f>IF(AND(J25&lt;&gt;"",H25&lt;&gt;"",H25&lt;&gt;0),(J25-H25)/H25,"")</f>
        <v/>
      </c>
      <c r="V25" s="12" t="n"/>
      <c r="W25" s="12" t="n"/>
    </row>
    <row r="26">
      <c r="A26" s="16" t="inlineStr">
        <is>
          <t>04 Jun 26</t>
        </is>
      </c>
      <c r="B26" s="16" t="inlineStr">
        <is>
          <t>Strettons</t>
        </is>
      </c>
      <c r="C26" s="16" t="n">
        <v>6</v>
      </c>
      <c r="D26" s="16" t="inlineStr">
        <is>
          <t>https://www.strettons.co.uk/auction-commercial-property-for-sale/commercial-property-for-sale-in-garages-at-clock-house-court-clock-house-road-beckenham-bromley-br3-4jr-69f33636c6b4e00ba7efded0/</t>
        </is>
      </c>
      <c r="E26" s="16" t="inlineStr"/>
      <c r="F26" s="16" t="inlineStr">
        <is>
          <t>The property is located on Clock House Road in a residential area of the South London town of Beckenham. Clock House Train Station (Southern Line) and Beckenham Road (A234) are both 100m to the north of the property, and Penge West Train Station (Southern Line), is 900m to the west. Crystal Palace is 1 mile to the north west and Bromley is 1 mile to the east. The property comprises 13 garages in a parade of 16 garages, on a site of 5,838 Sq Ft. The 13 garages are all fully tenanted, and ca</t>
        </is>
      </c>
      <c r="G26" s="16" t="inlineStr">
        <is>
          <t>BR3 4JR</t>
        </is>
      </c>
      <c r="H26" s="17" t="n">
        <v>100000</v>
      </c>
      <c r="I26" s="16" t="n"/>
      <c r="J26" s="16" t="n"/>
      <c r="K26" s="17" t="n">
        <v>219000</v>
      </c>
      <c r="L26" s="16" t="inlineStr">
        <is>
          <t>SOLD</t>
        </is>
      </c>
      <c r="M26" s="17" t="n">
        <v>17030</v>
      </c>
      <c r="N26" s="16" t="n"/>
      <c r="O26" s="16" t="inlineStr"/>
      <c r="P26" s="16" t="n"/>
      <c r="Q26" s="16" t="n"/>
      <c r="R26" s="14">
        <f>IF(AND(M26&lt;&gt;"",K26&lt;&gt;"",K26&lt;&gt;0),M26/K26,"")</f>
        <v/>
      </c>
      <c r="S26" s="14">
        <f>IF(AND(M26&lt;&gt;"",J26&lt;&gt;"",J26&lt;&gt;0),M26/J26,"")</f>
        <v/>
      </c>
      <c r="T26" s="14">
        <f>IF(AND(K26&lt;&gt;"",H26&lt;&gt;"",H26&lt;&gt;0),(K26-H26)/H26,"")</f>
        <v/>
      </c>
      <c r="U26" s="14">
        <f>IF(AND(J26&lt;&gt;"",H26&lt;&gt;"",H26&lt;&gt;0),(J26-H26)/H26,"")</f>
        <v/>
      </c>
      <c r="V26" s="16" t="n"/>
      <c r="W26" s="16" t="n"/>
    </row>
    <row r="27">
      <c r="A27" s="12" t="inlineStr">
        <is>
          <t>04 Jun 26</t>
        </is>
      </c>
      <c r="B27" s="12" t="inlineStr">
        <is>
          <t>Strettons</t>
        </is>
      </c>
      <c r="C27" s="12" t="n">
        <v>7</v>
      </c>
      <c r="D27" s="12" t="inlineStr">
        <is>
          <t>https://www.strettons.co.uk/auction-residential-property-for-sale/2-bedroom-flat-for-sale-in-flat-57-fisher-court-rhapsody-crescent-warley-brentwood-essex-cm14-5ge-6a01e1bc7c49c1b4886ac04d/</t>
        </is>
      </c>
      <c r="E27" s="12" t="inlineStr"/>
      <c r="F27" s="12" t="inlineStr">
        <is>
          <t>A vacant two bedroom ground floor flat situated in the popular Clements Park development, this spacious apartment also boasts two allocated parking spaces. Located within 0.6 miles from Brentwood High Street which offers an array of independent retailers, coffee shops and eateries. The property easy access to local amenities and transport links being within approximately 1 mile from Brentwood Station with its links to London Liverpool Street and Popular Elizabeth Line.</t>
        </is>
      </c>
      <c r="G27" s="12" t="inlineStr">
        <is>
          <t>CM14 5GE</t>
        </is>
      </c>
      <c r="H27" s="13" t="n">
        <v>23</v>
      </c>
      <c r="I27" s="12" t="n"/>
      <c r="J27" s="12" t="n"/>
      <c r="K27" s="12" t="n"/>
      <c r="L27" s="12" t="inlineStr">
        <is>
          <t>POSTPONED</t>
        </is>
      </c>
      <c r="M27" s="12" t="n"/>
      <c r="N27" s="12" t="n"/>
      <c r="O27" s="12" t="inlineStr"/>
      <c r="P27" s="12" t="n"/>
      <c r="Q27" s="12" t="n"/>
      <c r="R27" s="14">
        <f>IF(AND(M27&lt;&gt;"",K27&lt;&gt;"",K27&lt;&gt;0),M27/K27,"")</f>
        <v/>
      </c>
      <c r="S27" s="14">
        <f>IF(AND(M27&lt;&gt;"",J27&lt;&gt;"",J27&lt;&gt;0),M27/J27,"")</f>
        <v/>
      </c>
      <c r="T27" s="14">
        <f>IF(AND(K27&lt;&gt;"",H27&lt;&gt;"",H27&lt;&gt;0),(K27-H27)/H27,"")</f>
        <v/>
      </c>
      <c r="U27" s="14">
        <f>IF(AND(J27&lt;&gt;"",H27&lt;&gt;"",H27&lt;&gt;0),(J27-H27)/H27,"")</f>
        <v/>
      </c>
      <c r="V27" s="12" t="n"/>
      <c r="W27" s="12" t="n"/>
    </row>
    <row r="28">
      <c r="A28" s="16" t="inlineStr">
        <is>
          <t>04 Jun 26</t>
        </is>
      </c>
      <c r="B28" s="16" t="inlineStr">
        <is>
          <t>Strettons</t>
        </is>
      </c>
      <c r="C28" s="16" t="n">
        <v>8</v>
      </c>
      <c r="D28" s="16" t="inlineStr">
        <is>
          <t>https://www.strettons.co.uk/auction-residential-property-for-sale/2-bedroom-flat-for-sale-in-9-station-road-westcliff-on-sea-essex-ss0-7ra-6a05c77d0a4e5424bf6e5bee/</t>
        </is>
      </c>
      <c r="E28" s="16" t="inlineStr"/>
      <c r="F28" s="16" t="inlineStr">
        <is>
          <t>A self-contained, first floor flat, close to the sea front, opposite the Cliffs Pavilion Theatre and about ¼ mile from Westcliff railway station. Westcliff-on-Sea is a popular seaside town, adjacent to Southend-on-Sea where there are a number of popular tourist attractions including Southend Pier.</t>
        </is>
      </c>
      <c r="G28" s="16" t="inlineStr">
        <is>
          <t>SS0 7RA</t>
        </is>
      </c>
      <c r="H28" s="17" t="n">
        <v>150000</v>
      </c>
      <c r="I28" s="16" t="n"/>
      <c r="J28" s="16" t="n"/>
      <c r="K28" s="16" t="n"/>
      <c r="L28" s="16" t="inlineStr">
        <is>
          <t>SOLD</t>
        </is>
      </c>
      <c r="M28" s="17" t="n">
        <v>150</v>
      </c>
      <c r="N28" s="16" t="n"/>
      <c r="O28" s="16" t="inlineStr"/>
      <c r="P28" s="16" t="n"/>
      <c r="Q28" s="16" t="n"/>
      <c r="R28" s="14">
        <f>IF(AND(M28&lt;&gt;"",K28&lt;&gt;"",K28&lt;&gt;0),M28/K28,"")</f>
        <v/>
      </c>
      <c r="S28" s="14">
        <f>IF(AND(M28&lt;&gt;"",J28&lt;&gt;"",J28&lt;&gt;0),M28/J28,"")</f>
        <v/>
      </c>
      <c r="T28" s="14">
        <f>IF(AND(K28&lt;&gt;"",H28&lt;&gt;"",H28&lt;&gt;0),(K28-H28)/H28,"")</f>
        <v/>
      </c>
      <c r="U28" s="14">
        <f>IF(AND(J28&lt;&gt;"",H28&lt;&gt;"",H28&lt;&gt;0),(J28-H28)/H28,"")</f>
        <v/>
      </c>
      <c r="V28" s="16" t="n"/>
      <c r="W28" s="16" t="n"/>
    </row>
    <row r="29">
      <c r="A29" s="12" t="inlineStr">
        <is>
          <t>Thursday 16th July 2026</t>
        </is>
      </c>
      <c r="B29" s="12" t="inlineStr">
        <is>
          <t>Countrywide</t>
        </is>
      </c>
      <c r="C29" s="12" t="n">
        <v>345311</v>
      </c>
      <c r="D29" s="12" t="inlineStr">
        <is>
          <t>https://www.countrywidepropertyauctions.co.uk/property_details.php?auction_date=current&amp;auction_location=SK&amp;id=345311</t>
        </is>
      </c>
      <c r="E29" s="12" t="inlineStr">
        <is>
          <t>Freehold</t>
        </is>
      </c>
      <c r="F29" s="12" t="inlineStr">
        <is>
          <t>Property Description
A vacant two bedroom semi detached bungalow situated on a private driveway serving three properties and accessed from Ailescombe Road. The property has the benefit of gas central heating and double glazing, front and rear gardens and on drive parking.
Situated
Accessed from Ailscombe Road the property is situated in close proximity of local shops and supermarkets, doctors surgery, educational and recreational facilities and public transport links throughout Torbay.
Groun</t>
        </is>
      </c>
      <c r="G29" s="12" t="inlineStr">
        <is>
          <t>TQ3 3TA</t>
        </is>
      </c>
      <c r="H29" s="13" t="n">
        <v>175000</v>
      </c>
      <c r="I29" s="12" t="n"/>
      <c r="J29" s="12" t="n"/>
      <c r="K29" s="12" t="n"/>
      <c r="L29" s="12" t="inlineStr">
        <is>
          <t>AVAILABLE</t>
        </is>
      </c>
      <c r="M29" s="12" t="n"/>
      <c r="N29" s="12" t="n"/>
      <c r="O29" s="12" t="inlineStr"/>
      <c r="P29" s="12" t="n"/>
      <c r="Q29" s="12" t="n"/>
      <c r="R29" s="14">
        <f>IF(AND(M29&lt;&gt;"",K29&lt;&gt;"",K29&lt;&gt;0),M29/K29,"")</f>
        <v/>
      </c>
      <c r="S29" s="14">
        <f>IF(AND(M29&lt;&gt;"",J29&lt;&gt;"",J29&lt;&gt;0),M29/J29,"")</f>
        <v/>
      </c>
      <c r="T29" s="14">
        <f>IF(AND(K29&lt;&gt;"",H29&lt;&gt;"",H29&lt;&gt;0),(K29-H29)/H29,"")</f>
        <v/>
      </c>
      <c r="U29" s="14">
        <f>IF(AND(J29&lt;&gt;"",H29&lt;&gt;"",H29&lt;&gt;0),(J29-H29)/H29,"")</f>
        <v/>
      </c>
      <c r="V29" s="12" t="n"/>
      <c r="W29" s="12" t="n"/>
    </row>
    <row r="30">
      <c r="A30" s="16" t="inlineStr">
        <is>
          <t>Thursday 16th July 2026</t>
        </is>
      </c>
      <c r="B30" s="16" t="inlineStr">
        <is>
          <t>Countrywide</t>
        </is>
      </c>
      <c r="C30" s="16" t="n">
        <v>346419</v>
      </c>
      <c r="D30" s="16" t="inlineStr">
        <is>
          <t>https://www.countrywidepropertyauctions.co.uk/property_details.php?auction_date=current&amp;auction_location=SK&amp;id=346419</t>
        </is>
      </c>
      <c r="E30" s="16" t="inlineStr">
        <is>
          <t>Freehold</t>
        </is>
      </c>
      <c r="F30" s="16" t="inlineStr">
        <is>
          <t>Video Tour
Property Description
A 2 bedroomed middle terraced house benefitting from double glazing and central heating.
Following modernisation the property would be suitable for investment purposes with a potential rental income of approximately £10,200 per annum
Situated
Off Boaler Street in a popular residential area close to amenities, schooling and transport links. The property is approximately 2 miles from Liverpool City Centre.
Ground Floor
Vestibule, open plan Lounge/ Kitchen, Bath</t>
        </is>
      </c>
      <c r="G30" s="16" t="inlineStr">
        <is>
          <t>L6 6BB</t>
        </is>
      </c>
      <c r="H30" s="17" t="n">
        <v>90000</v>
      </c>
      <c r="I30" s="16" t="n"/>
      <c r="J30" s="16" t="n"/>
      <c r="K30" s="16" t="n"/>
      <c r="L30" s="16" t="inlineStr">
        <is>
          <t>AVAILABLE</t>
        </is>
      </c>
      <c r="M30" s="17" t="n">
        <v>10200</v>
      </c>
      <c r="N30" s="16" t="n"/>
      <c r="O30" s="16" t="inlineStr"/>
      <c r="P30" s="16" t="n"/>
      <c r="Q30" s="16" t="n"/>
      <c r="R30" s="14">
        <f>IF(AND(M30&lt;&gt;"",K30&lt;&gt;"",K30&lt;&gt;0),M30/K30,"")</f>
        <v/>
      </c>
      <c r="S30" s="14">
        <f>IF(AND(M30&lt;&gt;"",J30&lt;&gt;"",J30&lt;&gt;0),M30/J30,"")</f>
        <v/>
      </c>
      <c r="T30" s="14">
        <f>IF(AND(K30&lt;&gt;"",H30&lt;&gt;"",H30&lt;&gt;0),(K30-H30)/H30,"")</f>
        <v/>
      </c>
      <c r="U30" s="14">
        <f>IF(AND(J30&lt;&gt;"",H30&lt;&gt;"",H30&lt;&gt;0),(J30-H30)/H30,"")</f>
        <v/>
      </c>
      <c r="V30" s="16" t="n"/>
      <c r="W30" s="16" t="n"/>
    </row>
    <row r="31">
      <c r="A31" s="12" t="inlineStr">
        <is>
          <t>Thursday 16th July 2026</t>
        </is>
      </c>
      <c r="B31" s="12" t="inlineStr">
        <is>
          <t>Countrywide</t>
        </is>
      </c>
      <c r="C31" s="12" t="n">
        <v>346201</v>
      </c>
      <c r="D31" s="12" t="inlineStr">
        <is>
          <t>https://www.countrywidepropertyauctions.co.uk/property_details.php?auction_date=current&amp;auction_location=SK&amp;id=346201</t>
        </is>
      </c>
      <c r="E31" s="12" t="inlineStr">
        <is>
          <t>Freehold</t>
        </is>
      </c>
      <c r="F31" s="12" t="inlineStr">
        <is>
          <t xml:space="preserve">Video Tour
Property Description
A 3 bedroomed middle town house benefitting from double glazing, central heating, good sized rear and paved driveway to the front.
the property would be suitable for occupation or investment purposes with a potential rental income of approximately £16,000 per annum.
There is potential to the extend to the rear and also provide a loft conversion subject to any consents.
Cash buyers only !
Situated
Within a Conservation area Between Waldgrave Road and Heywood </t>
        </is>
      </c>
      <c r="G31" s="12" t="inlineStr">
        <is>
          <t>L15 7LW</t>
        </is>
      </c>
      <c r="H31" s="13" t="n">
        <v>165000</v>
      </c>
      <c r="I31" s="12" t="n"/>
      <c r="J31" s="12" t="n"/>
      <c r="K31" s="12" t="n"/>
      <c r="L31" s="12" t="inlineStr">
        <is>
          <t>AVAILABLE</t>
        </is>
      </c>
      <c r="M31" s="13" t="n">
        <v>16000</v>
      </c>
      <c r="N31" s="12" t="n"/>
      <c r="O31" s="12" t="inlineStr"/>
      <c r="P31" s="12" t="n"/>
      <c r="Q31" s="12" t="n"/>
      <c r="R31" s="14">
        <f>IF(AND(M31&lt;&gt;"",K31&lt;&gt;"",K31&lt;&gt;0),M31/K31,"")</f>
        <v/>
      </c>
      <c r="S31" s="14">
        <f>IF(AND(M31&lt;&gt;"",J31&lt;&gt;"",J31&lt;&gt;0),M31/J31,"")</f>
        <v/>
      </c>
      <c r="T31" s="14">
        <f>IF(AND(K31&lt;&gt;"",H31&lt;&gt;"",H31&lt;&gt;0),(K31-H31)/H31,"")</f>
        <v/>
      </c>
      <c r="U31" s="14">
        <f>IF(AND(J31&lt;&gt;"",H31&lt;&gt;"",H31&lt;&gt;0),(J31-H31)/H31,"")</f>
        <v/>
      </c>
      <c r="V31" s="12" t="n"/>
      <c r="W31" s="12" t="n"/>
    </row>
    <row r="32">
      <c r="A32" s="16" t="inlineStr">
        <is>
          <t>Thursday 16th July 2026</t>
        </is>
      </c>
      <c r="B32" s="16" t="inlineStr">
        <is>
          <t>Countrywide</t>
        </is>
      </c>
      <c r="C32" s="16" t="n">
        <v>343654</v>
      </c>
      <c r="D32" s="16" t="inlineStr">
        <is>
          <t>https://www.countrywidepropertyauctions.co.uk/property_details.php?auction_date=current&amp;auction_location=SK&amp;id=343654</t>
        </is>
      </c>
      <c r="E32" s="16" t="inlineStr">
        <is>
          <t>Freehold</t>
        </is>
      </c>
      <c r="F32" s="16" t="inlineStr">
        <is>
          <t>Video Tour
Property Description
A good sized five bedroom semi detached property benefitting from double glazing, central heating, Driveway and a garden.
Following a full scheme of upgrade and refurbishment works, the property would be suitable for occupation, resale or investment purposes with a potential rental income being in excess of £20,000 per annum.
Situated
Off Oxford Drive in a highly desirable residential location, this property enjoys convenient access to a wide range of local am</t>
        </is>
      </c>
      <c r="G32" s="16" t="inlineStr">
        <is>
          <t>L22 7RY</t>
        </is>
      </c>
      <c r="H32" s="17" t="n">
        <v>225000</v>
      </c>
      <c r="I32" s="16" t="n"/>
      <c r="J32" s="16" t="n"/>
      <c r="K32" s="16" t="n"/>
      <c r="L32" s="16" t="inlineStr">
        <is>
          <t>AVAILABLE</t>
        </is>
      </c>
      <c r="M32" s="17" t="n">
        <v>20000</v>
      </c>
      <c r="N32" s="16" t="n"/>
      <c r="O32" s="16" t="inlineStr"/>
      <c r="P32" s="16" t="n"/>
      <c r="Q32" s="16" t="n"/>
      <c r="R32" s="14">
        <f>IF(AND(M32&lt;&gt;"",K32&lt;&gt;"",K32&lt;&gt;0),M32/K32,"")</f>
        <v/>
      </c>
      <c r="S32" s="14">
        <f>IF(AND(M32&lt;&gt;"",J32&lt;&gt;"",J32&lt;&gt;0),M32/J32,"")</f>
        <v/>
      </c>
      <c r="T32" s="14">
        <f>IF(AND(K32&lt;&gt;"",H32&lt;&gt;"",H32&lt;&gt;0),(K32-H32)/H32,"")</f>
        <v/>
      </c>
      <c r="U32" s="14">
        <f>IF(AND(J32&lt;&gt;"",H32&lt;&gt;"",H32&lt;&gt;0),(J32-H32)/H32,"")</f>
        <v/>
      </c>
      <c r="V32" s="16" t="n"/>
      <c r="W32" s="16" t="n"/>
    </row>
    <row r="33">
      <c r="A33" s="12" t="inlineStr">
        <is>
          <t>Thursday 16th July 2026</t>
        </is>
      </c>
      <c r="B33" s="12" t="inlineStr">
        <is>
          <t>Countrywide</t>
        </is>
      </c>
      <c r="C33" s="12" t="n">
        <v>346573</v>
      </c>
      <c r="D33" s="12" t="inlineStr">
        <is>
          <t>https://www.countrywidepropertyauctions.co.uk/property_details.php?auction_date=current&amp;auction_location=SK&amp;id=346573</t>
        </is>
      </c>
      <c r="E33" s="12" t="inlineStr">
        <is>
          <t>Freehold</t>
        </is>
      </c>
      <c r="F33" s="12" t="inlineStr">
        <is>
          <t xml:space="preserve">Video Tour
Property Description
A three storey middle terraced house which has been converted to provide 6 letting rooms each with an en-suite shower/wc. The property is in very good condition and suitable for immediate investment purposes. When fully let the potential rental income is approximately £40,000 per annum.
Alternatively it would make an excellant family home.
The property benefits from double glazing, central heating and rear garden.
Situated
In a conservation area just off the </t>
        </is>
      </c>
      <c r="G33" s="12" t="inlineStr">
        <is>
          <t>L15 8HS</t>
        </is>
      </c>
      <c r="H33" s="13" t="n">
        <v>300000</v>
      </c>
      <c r="I33" s="12" t="n"/>
      <c r="J33" s="12" t="n"/>
      <c r="K33" s="12" t="n"/>
      <c r="L33" s="12" t="inlineStr">
        <is>
          <t>AVAILABLE</t>
        </is>
      </c>
      <c r="M33" s="13" t="n">
        <v>40000</v>
      </c>
      <c r="N33" s="12" t="n"/>
      <c r="O33" s="12" t="inlineStr"/>
      <c r="P33" s="12" t="n"/>
      <c r="Q33" s="12" t="n"/>
      <c r="R33" s="14">
        <f>IF(AND(M33&lt;&gt;"",K33&lt;&gt;"",K33&lt;&gt;0),M33/K33,"")</f>
        <v/>
      </c>
      <c r="S33" s="14">
        <f>IF(AND(M33&lt;&gt;"",J33&lt;&gt;"",J33&lt;&gt;0),M33/J33,"")</f>
        <v/>
      </c>
      <c r="T33" s="14">
        <f>IF(AND(K33&lt;&gt;"",H33&lt;&gt;"",H33&lt;&gt;0),(K33-H33)/H33,"")</f>
        <v/>
      </c>
      <c r="U33" s="14">
        <f>IF(AND(J33&lt;&gt;"",H33&lt;&gt;"",H33&lt;&gt;0),(J33-H33)/H33,"")</f>
        <v/>
      </c>
      <c r="V33" s="12" t="n"/>
      <c r="W33" s="12" t="n"/>
    </row>
    <row r="34">
      <c r="A34" s="16" t="inlineStr">
        <is>
          <t>Thursday 16th July 2026</t>
        </is>
      </c>
      <c r="B34" s="16" t="inlineStr">
        <is>
          <t>Countrywide</t>
        </is>
      </c>
      <c r="C34" s="16" t="n">
        <v>347859</v>
      </c>
      <c r="D34" s="16" t="inlineStr">
        <is>
          <t>https://www.countrywidepropertyauctions.co.uk/property_details.php?auction_date=current&amp;auction_location=SK&amp;id=347859</t>
        </is>
      </c>
      <c r="E34" s="16" t="inlineStr"/>
      <c r="F34" s="16" t="inlineStr">
        <is>
          <t>Property Description
A vacant warehouse offering substantial internal space and suitable for a range of commercial uses. The premises benefit from 3 phase electric and water connection, roller shutter access large enough to accommodate vehicle access making it well suited as a mechanical workshop or vehicle storage.
Internally the property provides flexible accommodation that can support workshop operations alongside additional storage and office rooms.
The total area is approximately 3060 sq</t>
        </is>
      </c>
      <c r="G34" s="16" t="inlineStr">
        <is>
          <t>LA4 5QS</t>
        </is>
      </c>
      <c r="H34" s="17" t="n">
        <v>75000</v>
      </c>
      <c r="I34" s="16" t="n"/>
      <c r="J34" s="16" t="n"/>
      <c r="K34" s="16" t="n"/>
      <c r="L34" s="16" t="inlineStr">
        <is>
          <t>AVAILABLE</t>
        </is>
      </c>
      <c r="M34" s="16" t="n"/>
      <c r="N34" s="16" t="n"/>
      <c r="O34" s="16" t="inlineStr"/>
      <c r="P34" s="16" t="n"/>
      <c r="Q34" s="16" t="n"/>
      <c r="R34" s="14">
        <f>IF(AND(M34&lt;&gt;"",K34&lt;&gt;"",K34&lt;&gt;0),M34/K34,"")</f>
        <v/>
      </c>
      <c r="S34" s="14">
        <f>IF(AND(M34&lt;&gt;"",J34&lt;&gt;"",J34&lt;&gt;0),M34/J34,"")</f>
        <v/>
      </c>
      <c r="T34" s="14">
        <f>IF(AND(K34&lt;&gt;"",H34&lt;&gt;"",H34&lt;&gt;0),(K34-H34)/H34,"")</f>
        <v/>
      </c>
      <c r="U34" s="14">
        <f>IF(AND(J34&lt;&gt;"",H34&lt;&gt;"",H34&lt;&gt;0),(J34-H34)/H34,"")</f>
        <v/>
      </c>
      <c r="V34" s="16" t="n"/>
      <c r="W34" s="16" t="n"/>
    </row>
    <row r="35">
      <c r="A35" s="12" t="inlineStr">
        <is>
          <t>Thursday 16th July 2026</t>
        </is>
      </c>
      <c r="B35" s="12" t="inlineStr">
        <is>
          <t>Countrywide</t>
        </is>
      </c>
      <c r="C35" s="12" t="n">
        <v>344986</v>
      </c>
      <c r="D35" s="12" t="inlineStr">
        <is>
          <t>https://www.countrywidepropertyauctions.co.uk/property_details.php?auction_date=current&amp;auction_location=SK&amp;id=344986</t>
        </is>
      </c>
      <c r="E35" s="12" t="inlineStr">
        <is>
          <t>Term of 125 years from 12th December 1983</t>
        </is>
      </c>
      <c r="F35" s="12" t="inlineStr">
        <is>
          <t>Property Description
A 1 bedroomed 2nd floor apartment within a purpose-built block benefiting from double glazing, central heating, secure intercom entry system and communal gardens.
The property would be suitable for investment purposes with a potential rental income of approximately £7,200 per annum.
Situated
Off York Road and Hurst Park Drive which in turn are off Longview Drive in a popular and well-established residential location close to local amenities including Huyton Leisure Centr</t>
        </is>
      </c>
      <c r="G35" s="12" t="inlineStr">
        <is>
          <t>L36 1UU</t>
        </is>
      </c>
      <c r="H35" s="13" t="n">
        <v>30000</v>
      </c>
      <c r="I35" s="12" t="n"/>
      <c r="J35" s="12" t="n"/>
      <c r="K35" s="12" t="n"/>
      <c r="L35" s="12" t="inlineStr">
        <is>
          <t>AVAILABLE</t>
        </is>
      </c>
      <c r="M35" s="13" t="n">
        <v>7200</v>
      </c>
      <c r="N35" s="12" t="n"/>
      <c r="O35" s="12" t="inlineStr"/>
      <c r="P35" s="12" t="n"/>
      <c r="Q35" s="12" t="n"/>
      <c r="R35" s="14">
        <f>IF(AND(M35&lt;&gt;"",K35&lt;&gt;"",K35&lt;&gt;0),M35/K35,"")</f>
        <v/>
      </c>
      <c r="S35" s="14">
        <f>IF(AND(M35&lt;&gt;"",J35&lt;&gt;"",J35&lt;&gt;0),M35/J35,"")</f>
        <v/>
      </c>
      <c r="T35" s="14">
        <f>IF(AND(K35&lt;&gt;"",H35&lt;&gt;"",H35&lt;&gt;0),(K35-H35)/H35,"")</f>
        <v/>
      </c>
      <c r="U35" s="14">
        <f>IF(AND(J35&lt;&gt;"",H35&lt;&gt;"",H35&lt;&gt;0),(J35-H35)/H35,"")</f>
        <v/>
      </c>
      <c r="V35" s="12" t="n"/>
      <c r="W35" s="12" t="n"/>
    </row>
    <row r="36">
      <c r="A36" s="16" t="inlineStr">
        <is>
          <t>Thursday 16th July 2026</t>
        </is>
      </c>
      <c r="B36" s="16" t="inlineStr">
        <is>
          <t>Countrywide</t>
        </is>
      </c>
      <c r="C36" s="16" t="n">
        <v>349096</v>
      </c>
      <c r="D36" s="16" t="inlineStr">
        <is>
          <t>https://www.countrywidepropertyauctions.co.uk/property_details.php?auction_date=current&amp;auction_location=SK&amp;id=349096</t>
        </is>
      </c>
      <c r="E36" s="16" t="inlineStr"/>
      <c r="F36" s="16" t="inlineStr">
        <is>
          <t>Video Tour
Property Description
A 4 bedroomed semi-detached property benefitting from double glazing, central heating, a garden and a driveway.
Following upgrade and modernisation the property would be suitable for occupation, resale or investment purposes.
This property is suitable for cash purchasers only due to structural movement.
Situated
Off Sandringham Road close to West Derby Road amenities, schooling and transport links. The property is approximately 4 miles from Liverpool City Cen</t>
        </is>
      </c>
      <c r="G36" s="16" t="inlineStr">
        <is>
          <t>L13 8EA</t>
        </is>
      </c>
      <c r="H36" s="17" t="n">
        <v>80000</v>
      </c>
      <c r="I36" s="16" t="n"/>
      <c r="J36" s="16" t="n"/>
      <c r="K36" s="16" t="n"/>
      <c r="L36" s="16" t="inlineStr">
        <is>
          <t>AVAILABLE</t>
        </is>
      </c>
      <c r="M36" s="16" t="n"/>
      <c r="N36" s="16" t="n"/>
      <c r="O36" s="16" t="inlineStr"/>
      <c r="P36" s="16" t="n"/>
      <c r="Q36" s="16" t="n"/>
      <c r="R36" s="14">
        <f>IF(AND(M36&lt;&gt;"",K36&lt;&gt;"",K36&lt;&gt;0),M36/K36,"")</f>
        <v/>
      </c>
      <c r="S36" s="14">
        <f>IF(AND(M36&lt;&gt;"",J36&lt;&gt;"",J36&lt;&gt;0),M36/J36,"")</f>
        <v/>
      </c>
      <c r="T36" s="14">
        <f>IF(AND(K36&lt;&gt;"",H36&lt;&gt;"",H36&lt;&gt;0),(K36-H36)/H36,"")</f>
        <v/>
      </c>
      <c r="U36" s="14">
        <f>IF(AND(J36&lt;&gt;"",H36&lt;&gt;"",H36&lt;&gt;0),(J36-H36)/H36,"")</f>
        <v/>
      </c>
      <c r="V36" s="16" t="n"/>
      <c r="W36" s="16" t="n"/>
    </row>
    <row r="37">
      <c r="A37" s="12" t="inlineStr">
        <is>
          <t>23 June 2026</t>
        </is>
      </c>
      <c r="B37" s="12" t="inlineStr">
        <is>
          <t>Savills</t>
        </is>
      </c>
      <c r="C37" s="12" t="n">
        <v>1</v>
      </c>
      <c r="D37" s="12" t="inlineStr">
        <is>
          <t>https://auctions.savills.co.uk/auctions/23-june-2026-225/29-garland-road-harwich-essex-co12-4pb-23100</t>
        </is>
      </c>
      <c r="E37" s="12" t="inlineStr"/>
      <c r="F37" s="12" t="inlineStr">
        <is>
          <t>29 Garland Road, Harwich, Essex, CO12 4PB — Of interest to developers and owner occupiers Two bedroom terraced house In need of modernisation Benefiting from a rear garden Well located for the amenities of Harwich Vacant</t>
        </is>
      </c>
      <c r="G37" s="12" t="inlineStr">
        <is>
          <t>CO12 4PB</t>
        </is>
      </c>
      <c r="H37" s="13" t="n">
        <v>95000</v>
      </c>
      <c r="I37" s="12" t="n"/>
      <c r="J37" s="12" t="n"/>
      <c r="K37" s="12" t="n"/>
      <c r="L37" s="12" t="inlineStr"/>
      <c r="M37" s="12" t="n"/>
      <c r="N37" s="12" t="n"/>
      <c r="O37" s="12" t="inlineStr"/>
      <c r="P37" s="12" t="n"/>
      <c r="Q37" s="12" t="n"/>
      <c r="R37" s="14">
        <f>IF(AND(M37&lt;&gt;"",K37&lt;&gt;"",K37&lt;&gt;0),M37/K37,"")</f>
        <v/>
      </c>
      <c r="S37" s="14">
        <f>IF(AND(M37&lt;&gt;"",J37&lt;&gt;"",J37&lt;&gt;0),M37/J37,"")</f>
        <v/>
      </c>
      <c r="T37" s="14">
        <f>IF(AND(K37&lt;&gt;"",H37&lt;&gt;"",H37&lt;&gt;0),(K37-H37)/H37,"")</f>
        <v/>
      </c>
      <c r="U37" s="14">
        <f>IF(AND(J37&lt;&gt;"",H37&lt;&gt;"",H37&lt;&gt;0),(J37-H37)/H37,"")</f>
        <v/>
      </c>
      <c r="V37" s="12" t="n"/>
      <c r="W37" s="12" t="n"/>
    </row>
    <row r="38">
      <c r="A38" s="16" t="inlineStr">
        <is>
          <t>23 June 2026</t>
        </is>
      </c>
      <c r="B38" s="16" t="inlineStr">
        <is>
          <t>Savills</t>
        </is>
      </c>
      <c r="C38" s="16" t="n">
        <v>2</v>
      </c>
      <c r="D38" s="16" t="inlineStr">
        <is>
          <t>https://auctions.savills.co.uk/auctions/23-june-2026-225/91-chatsworth-road-stretford-m32-9qd-23139</t>
        </is>
      </c>
      <c r="E38" s="16" t="inlineStr"/>
      <c r="F38" s="16" t="inlineStr">
        <is>
          <t>91 Chatsworth Road, Stretford M32 9QD — Two bedroom end of terrace house Rear garden Well located for the amenities of Trafford and Humphrey Park station In need of modernisation Vacant</t>
        </is>
      </c>
      <c r="G38" s="16" t="inlineStr">
        <is>
          <t>M32 9QD</t>
        </is>
      </c>
      <c r="H38" s="17" t="n">
        <v>135000</v>
      </c>
      <c r="I38" s="16" t="n"/>
      <c r="J38" s="16" t="n"/>
      <c r="K38" s="16" t="n"/>
      <c r="L38" s="16" t="inlineStr"/>
      <c r="M38" s="16" t="n"/>
      <c r="N38" s="16" t="n"/>
      <c r="O38" s="16" t="inlineStr"/>
      <c r="P38" s="16" t="n"/>
      <c r="Q38" s="16" t="n"/>
      <c r="R38" s="14">
        <f>IF(AND(M38&lt;&gt;"",K38&lt;&gt;"",K38&lt;&gt;0),M38/K38,"")</f>
        <v/>
      </c>
      <c r="S38" s="14">
        <f>IF(AND(M38&lt;&gt;"",J38&lt;&gt;"",J38&lt;&gt;0),M38/J38,"")</f>
        <v/>
      </c>
      <c r="T38" s="14">
        <f>IF(AND(K38&lt;&gt;"",H38&lt;&gt;"",H38&lt;&gt;0),(K38-H38)/H38,"")</f>
        <v/>
      </c>
      <c r="U38" s="14">
        <f>IF(AND(J38&lt;&gt;"",H38&lt;&gt;"",H38&lt;&gt;0),(J38-H38)/H38,"")</f>
        <v/>
      </c>
      <c r="V38" s="16" t="n"/>
      <c r="W38" s="16" t="n"/>
    </row>
    <row r="39">
      <c r="A39" s="12" t="inlineStr">
        <is>
          <t>23 June 2026</t>
        </is>
      </c>
      <c r="B39" s="12" t="inlineStr">
        <is>
          <t>Savills</t>
        </is>
      </c>
      <c r="C39" s="12" t="n">
        <v>3</v>
      </c>
      <c r="D39" s="12" t="inlineStr">
        <is>
          <t>https://auctions.savills.co.uk/auctions/23-june-2026-225/flat-b-33-blurton-road-clapton-london-e5-0nj-23031</t>
        </is>
      </c>
      <c r="E39" s="12" t="inlineStr"/>
      <c r="F39" s="12" t="inlineStr">
        <is>
          <t>Flat B, 33 Blurton Road, Clapton, London, E5 0NJ — Two bedroom first and second floor flat Well located for Hackney amenities In need of modernisation Vacant</t>
        </is>
      </c>
      <c r="G39" s="12" t="inlineStr">
        <is>
          <t>E5 0NJ</t>
        </is>
      </c>
      <c r="H39" s="13" t="n">
        <v>370000</v>
      </c>
      <c r="I39" s="12" t="n"/>
      <c r="J39" s="12" t="n"/>
      <c r="K39" s="12" t="n"/>
      <c r="L39" s="12" t="inlineStr"/>
      <c r="M39" s="12" t="n"/>
      <c r="N39" s="12" t="n"/>
      <c r="O39" s="12" t="inlineStr"/>
      <c r="P39" s="12" t="n"/>
      <c r="Q39" s="12" t="n"/>
      <c r="R39" s="14">
        <f>IF(AND(M39&lt;&gt;"",K39&lt;&gt;"",K39&lt;&gt;0),M39/K39,"")</f>
        <v/>
      </c>
      <c r="S39" s="14">
        <f>IF(AND(M39&lt;&gt;"",J39&lt;&gt;"",J39&lt;&gt;0),M39/J39,"")</f>
        <v/>
      </c>
      <c r="T39" s="14">
        <f>IF(AND(K39&lt;&gt;"",H39&lt;&gt;"",H39&lt;&gt;0),(K39-H39)/H39,"")</f>
        <v/>
      </c>
      <c r="U39" s="14">
        <f>IF(AND(J39&lt;&gt;"",H39&lt;&gt;"",H39&lt;&gt;0),(J39-H39)/H39,"")</f>
        <v/>
      </c>
      <c r="V39" s="12" t="n"/>
      <c r="W39" s="12" t="n"/>
    </row>
    <row r="40">
      <c r="A40" s="16" t="inlineStr">
        <is>
          <t>23 June 2026</t>
        </is>
      </c>
      <c r="B40" s="16" t="inlineStr">
        <is>
          <t>Savills</t>
        </is>
      </c>
      <c r="C40" s="16" t="n">
        <v>4</v>
      </c>
      <c r="D40" s="16" t="inlineStr">
        <is>
          <t>https://auctions.savills.co.uk/auctions/23-june-2026-225/60-shirley-gardens-barking-essex-ig11-9xa-23410</t>
        </is>
      </c>
      <c r="E40" s="16" t="inlineStr"/>
      <c r="F40" s="16" t="inlineStr">
        <is>
          <t>60 Shirley Gardens, Barking, Essex, IG11 9XA — Three bedroom mid terraced house In need of modernisation Extension potential subject to requisite consents Rear garden Well located for the amenities of Barking Vacant 6 week completion</t>
        </is>
      </c>
      <c r="G40" s="16" t="inlineStr">
        <is>
          <t>IG11 9XA</t>
        </is>
      </c>
      <c r="H40" s="17" t="n">
        <v>350000</v>
      </c>
      <c r="I40" s="16" t="n"/>
      <c r="J40" s="16" t="n"/>
      <c r="K40" s="16" t="n"/>
      <c r="L40" s="16" t="inlineStr"/>
      <c r="M40" s="16" t="n"/>
      <c r="N40" s="16" t="n"/>
      <c r="O40" s="16" t="inlineStr"/>
      <c r="P40" s="16" t="n"/>
      <c r="Q40" s="16" t="n"/>
      <c r="R40" s="14">
        <f>IF(AND(M40&lt;&gt;"",K40&lt;&gt;"",K40&lt;&gt;0),M40/K40,"")</f>
        <v/>
      </c>
      <c r="S40" s="14">
        <f>IF(AND(M40&lt;&gt;"",J40&lt;&gt;"",J40&lt;&gt;0),M40/J40,"")</f>
        <v/>
      </c>
      <c r="T40" s="14">
        <f>IF(AND(K40&lt;&gt;"",H40&lt;&gt;"",H40&lt;&gt;0),(K40-H40)/H40,"")</f>
        <v/>
      </c>
      <c r="U40" s="14">
        <f>IF(AND(J40&lt;&gt;"",H40&lt;&gt;"",H40&lt;&gt;0),(J40-H40)/H40,"")</f>
        <v/>
      </c>
      <c r="V40" s="16" t="n"/>
      <c r="W40" s="16" t="n"/>
    </row>
    <row r="41">
      <c r="A41" s="12" t="inlineStr">
        <is>
          <t>23 June 2026</t>
        </is>
      </c>
      <c r="B41" s="12" t="inlineStr">
        <is>
          <t>Savills</t>
        </is>
      </c>
      <c r="C41" s="12" t="n">
        <v>5</v>
      </c>
      <c r="D41" s="12" t="inlineStr">
        <is>
          <t>https://auctions.savills.co.uk/auctions/23-june-2026-225/1-lime-walk-colshaw-farm-wilmslow-cheshire-sk9-2hw-23222</t>
        </is>
      </c>
      <c r="E41" s="12" t="inlineStr"/>
      <c r="F41" s="12" t="inlineStr">
        <is>
          <t>1 Lime Walk, Colshaw Farm, Wilmslow, Cheshire, SK9 2HW — Two bedroom end of terrace house Rear garden Well located for Summerfield Village Centre Extension potential subject to requisite consents In need of modernisation Vacant</t>
        </is>
      </c>
      <c r="G41" s="12" t="inlineStr">
        <is>
          <t>SK9 2HW</t>
        </is>
      </c>
      <c r="H41" s="13" t="n">
        <v>90000</v>
      </c>
      <c r="I41" s="12" t="n"/>
      <c r="J41" s="12" t="n"/>
      <c r="K41" s="12" t="n"/>
      <c r="L41" s="12" t="inlineStr"/>
      <c r="M41" s="12" t="n"/>
      <c r="N41" s="12" t="n"/>
      <c r="O41" s="12" t="inlineStr"/>
      <c r="P41" s="12" t="n"/>
      <c r="Q41" s="12" t="n"/>
      <c r="R41" s="14">
        <f>IF(AND(M41&lt;&gt;"",K41&lt;&gt;"",K41&lt;&gt;0),M41/K41,"")</f>
        <v/>
      </c>
      <c r="S41" s="14">
        <f>IF(AND(M41&lt;&gt;"",J41&lt;&gt;"",J41&lt;&gt;0),M41/J41,"")</f>
        <v/>
      </c>
      <c r="T41" s="14">
        <f>IF(AND(K41&lt;&gt;"",H41&lt;&gt;"",H41&lt;&gt;0),(K41-H41)/H41,"")</f>
        <v/>
      </c>
      <c r="U41" s="14">
        <f>IF(AND(J41&lt;&gt;"",H41&lt;&gt;"",H41&lt;&gt;0),(J41-H41)/H41,"")</f>
        <v/>
      </c>
      <c r="V41" s="12" t="n"/>
      <c r="W41" s="12" t="n"/>
    </row>
    <row r="42">
      <c r="A42" s="16" t="inlineStr">
        <is>
          <t>23 June 2026</t>
        </is>
      </c>
      <c r="B42" s="16" t="inlineStr">
        <is>
          <t>Savills</t>
        </is>
      </c>
      <c r="C42" s="16" t="n">
        <v>6</v>
      </c>
      <c r="D42" s="16" t="inlineStr">
        <is>
          <t>https://auctions.savills.co.uk/auctions/23-june-2026-225/flat-c-16-huntingdon-street-barnsbury-london-n1-1bs-23064</t>
        </is>
      </c>
      <c r="E42" s="16" t="inlineStr"/>
      <c r="F42" s="16" t="inlineStr">
        <is>
          <t>Flat C, 16 Huntingdon Street, Barnsbury, London, N1 1BS — One bedroom first floor flat In need of modernisation Well located for Caledonia Road Vacant</t>
        </is>
      </c>
      <c r="G42" s="16" t="inlineStr">
        <is>
          <t>N1 1BS</t>
        </is>
      </c>
      <c r="H42" s="17" t="n">
        <v>275000</v>
      </c>
      <c r="I42" s="16" t="n"/>
      <c r="J42" s="16" t="n"/>
      <c r="K42" s="16" t="n"/>
      <c r="L42" s="16" t="inlineStr"/>
      <c r="M42" s="16" t="n"/>
      <c r="N42" s="16" t="n"/>
      <c r="O42" s="16" t="inlineStr"/>
      <c r="P42" s="16" t="n"/>
      <c r="Q42" s="16" t="n"/>
      <c r="R42" s="14">
        <f>IF(AND(M42&lt;&gt;"",K42&lt;&gt;"",K42&lt;&gt;0),M42/K42,"")</f>
        <v/>
      </c>
      <c r="S42" s="14">
        <f>IF(AND(M42&lt;&gt;"",J42&lt;&gt;"",J42&lt;&gt;0),M42/J42,"")</f>
        <v/>
      </c>
      <c r="T42" s="14">
        <f>IF(AND(K42&lt;&gt;"",H42&lt;&gt;"",H42&lt;&gt;0),(K42-H42)/H42,"")</f>
        <v/>
      </c>
      <c r="U42" s="14">
        <f>IF(AND(J42&lt;&gt;"",H42&lt;&gt;"",H42&lt;&gt;0),(J42-H42)/H42,"")</f>
        <v/>
      </c>
      <c r="V42" s="16" t="n"/>
      <c r="W42" s="16" t="n"/>
    </row>
    <row r="43">
      <c r="A43" s="12" t="inlineStr">
        <is>
          <t>23 June 2026</t>
        </is>
      </c>
      <c r="B43" s="12" t="inlineStr">
        <is>
          <t>Savills</t>
        </is>
      </c>
      <c r="C43" s="12" t="n">
        <v>7</v>
      </c>
      <c r="D43" s="12" t="inlineStr">
        <is>
          <t>https://auctions.savills.co.uk/auctions/23-june-2026-225/42-woodview-edwalton-nottingham-ng12-4ax-23423</t>
        </is>
      </c>
      <c r="E43" s="12" t="inlineStr"/>
      <c r="F43" s="12" t="inlineStr">
        <is>
          <t>42 Woodview, Edwalton, Nottingham, NG12 4AX — Three bedroom semi-detached house Front and rear gardens Potential to extend subject to consents Well located for Edwalton amenities In need of modernisation Vacant</t>
        </is>
      </c>
      <c r="G43" s="12" t="inlineStr">
        <is>
          <t>NG12 4AX</t>
        </is>
      </c>
      <c r="H43" s="13" t="n">
        <v>180000</v>
      </c>
      <c r="I43" s="12" t="n"/>
      <c r="J43" s="12" t="n"/>
      <c r="K43" s="12" t="n"/>
      <c r="L43" s="12" t="inlineStr"/>
      <c r="M43" s="12" t="n"/>
      <c r="N43" s="12" t="n"/>
      <c r="O43" s="12" t="inlineStr"/>
      <c r="P43" s="12" t="n"/>
      <c r="Q43" s="12" t="n"/>
      <c r="R43" s="14">
        <f>IF(AND(M43&lt;&gt;"",K43&lt;&gt;"",K43&lt;&gt;0),M43/K43,"")</f>
        <v/>
      </c>
      <c r="S43" s="14">
        <f>IF(AND(M43&lt;&gt;"",J43&lt;&gt;"",J43&lt;&gt;0),M43/J43,"")</f>
        <v/>
      </c>
      <c r="T43" s="14">
        <f>IF(AND(K43&lt;&gt;"",H43&lt;&gt;"",H43&lt;&gt;0),(K43-H43)/H43,"")</f>
        <v/>
      </c>
      <c r="U43" s="14">
        <f>IF(AND(J43&lt;&gt;"",H43&lt;&gt;"",H43&lt;&gt;0),(J43-H43)/H43,"")</f>
        <v/>
      </c>
      <c r="V43" s="12" t="n"/>
      <c r="W43" s="12" t="n"/>
    </row>
    <row r="44">
      <c r="A44" s="16" t="inlineStr">
        <is>
          <t>23 June 2026</t>
        </is>
      </c>
      <c r="B44" s="16" t="inlineStr">
        <is>
          <t>Savills</t>
        </is>
      </c>
      <c r="C44" s="16" t="n">
        <v>8</v>
      </c>
      <c r="D44" s="16" t="inlineStr">
        <is>
          <t>https://auctions.savills.co.uk/auctions/23-june-2026-225/4-hazelbury-hill-box-corsham-wiltshire-sn13-8jy-23296</t>
        </is>
      </c>
      <c r="E44" s="16" t="inlineStr"/>
      <c r="F44" s="16" t="inlineStr">
        <is>
          <t>4 Hazelbury Hill, Box, Corsham, Wiltshire, SN13 8JY — Three bedroom semi detached house Front and rear garden In need of modernisation Village location Extension potential subject to requisite consents Vacant</t>
        </is>
      </c>
      <c r="G44" s="16" t="inlineStr">
        <is>
          <t>SN13 8JY</t>
        </is>
      </c>
      <c r="H44" s="17" t="n">
        <v>110000</v>
      </c>
      <c r="I44" s="16" t="n"/>
      <c r="J44" s="16" t="n"/>
      <c r="K44" s="16" t="n"/>
      <c r="L44" s="16" t="inlineStr"/>
      <c r="M44" s="16" t="n"/>
      <c r="N44" s="16" t="n"/>
      <c r="O44" s="16" t="inlineStr"/>
      <c r="P44" s="16" t="n"/>
      <c r="Q44" s="16" t="n"/>
      <c r="R44" s="14">
        <f>IF(AND(M44&lt;&gt;"",K44&lt;&gt;"",K44&lt;&gt;0),M44/K44,"")</f>
        <v/>
      </c>
      <c r="S44" s="14">
        <f>IF(AND(M44&lt;&gt;"",J44&lt;&gt;"",J44&lt;&gt;0),M44/J44,"")</f>
        <v/>
      </c>
      <c r="T44" s="14">
        <f>IF(AND(K44&lt;&gt;"",H44&lt;&gt;"",H44&lt;&gt;0),(K44-H44)/H44,"")</f>
        <v/>
      </c>
      <c r="U44" s="14">
        <f>IF(AND(J44&lt;&gt;"",H44&lt;&gt;"",H44&lt;&gt;0),(J44-H44)/H44,"")</f>
        <v/>
      </c>
      <c r="V44" s="16" t="n"/>
      <c r="W44" s="16" t="n"/>
    </row>
    <row r="45">
      <c r="A45" s="12" t="inlineStr">
        <is>
          <t>24th Jun 2026</t>
        </is>
      </c>
      <c r="B45" s="12" t="inlineStr">
        <is>
          <t>SDL Property Auctions</t>
        </is>
      </c>
      <c r="C45" s="12" t="n">
        <v>0</v>
      </c>
      <c r="D45" s="12" t="inlineStr">
        <is>
          <t>/property/50894/commercial-property-for-auction-wymondham/</t>
        </is>
      </c>
      <c r="E45" s="12" t="inlineStr"/>
      <c r="F45" s="12" t="inlineStr">
        <is>
          <t>1 Church Street, Wymondham, Norfolk NR18 0PH — Commercial Property in Wymondham</t>
        </is>
      </c>
      <c r="G45" s="12" t="inlineStr">
        <is>
          <t>NR18 0PH</t>
        </is>
      </c>
      <c r="H45" s="13" t="n">
        <v>95000</v>
      </c>
      <c r="I45" s="12" t="n"/>
      <c r="J45" s="12" t="n"/>
      <c r="K45" s="12" t="n"/>
      <c r="L45" s="12" t="inlineStr"/>
      <c r="M45" s="12" t="n"/>
      <c r="N45" s="12" t="n"/>
      <c r="O45" s="12" t="inlineStr"/>
      <c r="P45" s="12" t="n"/>
      <c r="Q45" s="12" t="n"/>
      <c r="R45" s="14">
        <f>IF(AND(M45&lt;&gt;"",K45&lt;&gt;"",K45&lt;&gt;0),M45/K45,"")</f>
        <v/>
      </c>
      <c r="S45" s="14">
        <f>IF(AND(M45&lt;&gt;"",J45&lt;&gt;"",J45&lt;&gt;0),M45/J45,"")</f>
        <v/>
      </c>
      <c r="T45" s="14">
        <f>IF(AND(K45&lt;&gt;"",H45&lt;&gt;"",H45&lt;&gt;0),(K45-H45)/H45,"")</f>
        <v/>
      </c>
      <c r="U45" s="14">
        <f>IF(AND(J45&lt;&gt;"",H45&lt;&gt;"",H45&lt;&gt;0),(J45-H45)/H45,"")</f>
        <v/>
      </c>
      <c r="V45" s="12" t="n"/>
      <c r="W45" s="12" t="n"/>
    </row>
    <row r="46">
      <c r="A46" s="16" t="inlineStr">
        <is>
          <t>24th Jun 2026</t>
        </is>
      </c>
      <c r="B46" s="16" t="inlineStr">
        <is>
          <t>SDL Property Auctions</t>
        </is>
      </c>
      <c r="C46" s="16" t="n">
        <v>0</v>
      </c>
      <c r="D46" s="16" t="inlineStr">
        <is>
          <t>/property/50793/detached-house-for-auction-derby/</t>
        </is>
      </c>
      <c r="E46" s="16" t="inlineStr"/>
      <c r="F46" s="16" t="inlineStr">
        <is>
          <t>1 Hillcreste Drive, Chellaston, Derby DE73 6RL — Detached House in Derby</t>
        </is>
      </c>
      <c r="G46" s="16" t="inlineStr">
        <is>
          <t>DE73 6RL</t>
        </is>
      </c>
      <c r="H46" s="17" t="n">
        <v>165000</v>
      </c>
      <c r="I46" s="16" t="n"/>
      <c r="J46" s="16" t="n"/>
      <c r="K46" s="16" t="n"/>
      <c r="L46" s="16" t="inlineStr"/>
      <c r="M46" s="16" t="n"/>
      <c r="N46" s="16" t="n"/>
      <c r="O46" s="16" t="inlineStr"/>
      <c r="P46" s="16" t="n"/>
      <c r="Q46" s="16" t="n"/>
      <c r="R46" s="14">
        <f>IF(AND(M46&lt;&gt;"",K46&lt;&gt;"",K46&lt;&gt;0),M46/K46,"")</f>
        <v/>
      </c>
      <c r="S46" s="14">
        <f>IF(AND(M46&lt;&gt;"",J46&lt;&gt;"",J46&lt;&gt;0),M46/J46,"")</f>
        <v/>
      </c>
      <c r="T46" s="14">
        <f>IF(AND(K46&lt;&gt;"",H46&lt;&gt;"",H46&lt;&gt;0),(K46-H46)/H46,"")</f>
        <v/>
      </c>
      <c r="U46" s="14">
        <f>IF(AND(J46&lt;&gt;"",H46&lt;&gt;"",H46&lt;&gt;0),(J46-H46)/H46,"")</f>
        <v/>
      </c>
      <c r="V46" s="16" t="n"/>
      <c r="W46" s="16" t="n"/>
    </row>
    <row r="47">
      <c r="A47" s="12" t="inlineStr">
        <is>
          <t>24th Jun 2026</t>
        </is>
      </c>
      <c r="B47" s="12" t="inlineStr">
        <is>
          <t>SDL Property Auctions</t>
        </is>
      </c>
      <c r="C47" s="12" t="n">
        <v>0</v>
      </c>
      <c r="D47" s="12" t="inlineStr">
        <is>
          <t>/property/50885/semi-detached-house-for-auction-torquay/</t>
        </is>
      </c>
      <c r="E47" s="12" t="inlineStr"/>
      <c r="F47" s="12" t="inlineStr">
        <is>
          <t>1 Pennys Cottage, Pennys Hill, Torquay, Devon TQ1 4HE — Semi-detached House in Torquay</t>
        </is>
      </c>
      <c r="G47" s="12" t="inlineStr">
        <is>
          <t>TQ1 4HE</t>
        </is>
      </c>
      <c r="H47" s="13" t="n">
        <v>120000</v>
      </c>
      <c r="I47" s="12" t="n"/>
      <c r="J47" s="12" t="n"/>
      <c r="K47" s="12" t="n"/>
      <c r="L47" s="12" t="inlineStr"/>
      <c r="M47" s="12" t="n"/>
      <c r="N47" s="12" t="n"/>
      <c r="O47" s="12" t="inlineStr"/>
      <c r="P47" s="12" t="n"/>
      <c r="Q47" s="12" t="n"/>
      <c r="R47" s="14">
        <f>IF(AND(M47&lt;&gt;"",K47&lt;&gt;"",K47&lt;&gt;0),M47/K47,"")</f>
        <v/>
      </c>
      <c r="S47" s="14">
        <f>IF(AND(M47&lt;&gt;"",J47&lt;&gt;"",J47&lt;&gt;0),M47/J47,"")</f>
        <v/>
      </c>
      <c r="T47" s="14">
        <f>IF(AND(K47&lt;&gt;"",H47&lt;&gt;"",H47&lt;&gt;0),(K47-H47)/H47,"")</f>
        <v/>
      </c>
      <c r="U47" s="14">
        <f>IF(AND(J47&lt;&gt;"",H47&lt;&gt;"",H47&lt;&gt;0),(J47-H47)/H47,"")</f>
        <v/>
      </c>
      <c r="V47" s="12" t="n"/>
      <c r="W47" s="12" t="n"/>
    </row>
    <row r="48">
      <c r="A48" s="16" t="inlineStr">
        <is>
          <t>24th Jun 2026</t>
        </is>
      </c>
      <c r="B48" s="16" t="inlineStr">
        <is>
          <t>SDL Property Auctions</t>
        </is>
      </c>
      <c r="C48" s="16" t="n">
        <v>0</v>
      </c>
      <c r="D48" s="16" t="inlineStr">
        <is>
          <t>/property/50922/commercial-property-for-auction-stroud/</t>
        </is>
      </c>
      <c r="E48" s="16" t="inlineStr"/>
      <c r="F48" s="16" t="inlineStr">
        <is>
          <t>1 Summer Street, Stroud, Gloucestershire GL5 1NX — Commercial Property in Stroud</t>
        </is>
      </c>
      <c r="G48" s="16" t="inlineStr">
        <is>
          <t>GL5 1NX</t>
        </is>
      </c>
      <c r="H48" s="17" t="n">
        <v>175000</v>
      </c>
      <c r="I48" s="16" t="n"/>
      <c r="J48" s="16" t="n"/>
      <c r="K48" s="16" t="n"/>
      <c r="L48" s="16" t="inlineStr"/>
      <c r="M48" s="16" t="n"/>
      <c r="N48" s="16" t="n"/>
      <c r="O48" s="16" t="inlineStr"/>
      <c r="P48" s="16" t="n"/>
      <c r="Q48" s="16" t="n"/>
      <c r="R48" s="14">
        <f>IF(AND(M48&lt;&gt;"",K48&lt;&gt;"",K48&lt;&gt;0),M48/K48,"")</f>
        <v/>
      </c>
      <c r="S48" s="14">
        <f>IF(AND(M48&lt;&gt;"",J48&lt;&gt;"",J48&lt;&gt;0),M48/J48,"")</f>
        <v/>
      </c>
      <c r="T48" s="14">
        <f>IF(AND(K48&lt;&gt;"",H48&lt;&gt;"",H48&lt;&gt;0),(K48-H48)/H48,"")</f>
        <v/>
      </c>
      <c r="U48" s="14">
        <f>IF(AND(J48&lt;&gt;"",H48&lt;&gt;"",H48&lt;&gt;0),(J48-H48)/H48,"")</f>
        <v/>
      </c>
      <c r="V48" s="16" t="n"/>
      <c r="W48" s="16" t="n"/>
    </row>
    <row r="49">
      <c r="A49" s="12" t="inlineStr">
        <is>
          <t>24th Jun 2026</t>
        </is>
      </c>
      <c r="B49" s="12" t="inlineStr">
        <is>
          <t>SDL Property Auctions</t>
        </is>
      </c>
      <c r="C49" s="12" t="n">
        <v>0</v>
      </c>
      <c r="D49" s="12" t="inlineStr">
        <is>
          <t>/property/50986/land-for-auction-torquay/</t>
        </is>
      </c>
      <c r="E49" s="12" t="inlineStr"/>
      <c r="F49" s="12" t="inlineStr">
        <is>
          <t>1-6 Rock Road, Torquay, Devon TQ2 5SP — Land in Torquay</t>
        </is>
      </c>
      <c r="G49" s="12" t="inlineStr">
        <is>
          <t>TQ2 5SP</t>
        </is>
      </c>
      <c r="H49" s="13" t="n">
        <v>40000</v>
      </c>
      <c r="I49" s="12" t="n"/>
      <c r="J49" s="12" t="n"/>
      <c r="K49" s="12" t="n"/>
      <c r="L49" s="12" t="inlineStr"/>
      <c r="M49" s="12" t="n"/>
      <c r="N49" s="12" t="n"/>
      <c r="O49" s="12" t="inlineStr"/>
      <c r="P49" s="12" t="n"/>
      <c r="Q49" s="12" t="n"/>
      <c r="R49" s="14">
        <f>IF(AND(M49&lt;&gt;"",K49&lt;&gt;"",K49&lt;&gt;0),M49/K49,"")</f>
        <v/>
      </c>
      <c r="S49" s="14">
        <f>IF(AND(M49&lt;&gt;"",J49&lt;&gt;"",J49&lt;&gt;0),M49/J49,"")</f>
        <v/>
      </c>
      <c r="T49" s="14">
        <f>IF(AND(K49&lt;&gt;"",H49&lt;&gt;"",H49&lt;&gt;0),(K49-H49)/H49,"")</f>
        <v/>
      </c>
      <c r="U49" s="14">
        <f>IF(AND(J49&lt;&gt;"",H49&lt;&gt;"",H49&lt;&gt;0),(J49-H49)/H49,"")</f>
        <v/>
      </c>
      <c r="V49" s="12" t="n"/>
      <c r="W49" s="12" t="n"/>
    </row>
    <row r="50">
      <c r="A50" s="16" t="inlineStr">
        <is>
          <t>24th Jun 2026</t>
        </is>
      </c>
      <c r="B50" s="16" t="inlineStr">
        <is>
          <t>SDL Property Auctions</t>
        </is>
      </c>
      <c r="C50" s="16" t="n">
        <v>0</v>
      </c>
      <c r="D50" s="16" t="inlineStr">
        <is>
          <t>/property/50801/flat-for-auction-birmingham/</t>
        </is>
      </c>
      <c r="E50" s="16" t="inlineStr"/>
      <c r="F50" s="16" t="inlineStr">
        <is>
          <t>10 Coton Lane, Birmingham, West Midlands B23 6TP — Flat in Birmingham</t>
        </is>
      </c>
      <c r="G50" s="16" t="inlineStr">
        <is>
          <t>B23 6TP</t>
        </is>
      </c>
      <c r="H50" s="17" t="n">
        <v>95000</v>
      </c>
      <c r="I50" s="16" t="n"/>
      <c r="J50" s="16" t="n"/>
      <c r="K50" s="16" t="n"/>
      <c r="L50" s="16" t="inlineStr"/>
      <c r="M50" s="16" t="n"/>
      <c r="N50" s="16" t="n"/>
      <c r="O50" s="16" t="inlineStr"/>
      <c r="P50" s="16" t="n"/>
      <c r="Q50" s="16" t="n"/>
      <c r="R50" s="14">
        <f>IF(AND(M50&lt;&gt;"",K50&lt;&gt;"",K50&lt;&gt;0),M50/K50,"")</f>
        <v/>
      </c>
      <c r="S50" s="14">
        <f>IF(AND(M50&lt;&gt;"",J50&lt;&gt;"",J50&lt;&gt;0),M50/J50,"")</f>
        <v/>
      </c>
      <c r="T50" s="14">
        <f>IF(AND(K50&lt;&gt;"",H50&lt;&gt;"",H50&lt;&gt;0),(K50-H50)/H50,"")</f>
        <v/>
      </c>
      <c r="U50" s="14">
        <f>IF(AND(J50&lt;&gt;"",H50&lt;&gt;"",H50&lt;&gt;0),(J50-H50)/H50,"")</f>
        <v/>
      </c>
      <c r="V50" s="16" t="n"/>
      <c r="W50" s="16" t="n"/>
    </row>
    <row r="51">
      <c r="A51" s="12" t="inlineStr">
        <is>
          <t>24th Jun 2026</t>
        </is>
      </c>
      <c r="B51" s="12" t="inlineStr">
        <is>
          <t>SDL Property Auctions</t>
        </is>
      </c>
      <c r="C51" s="12" t="n">
        <v>0</v>
      </c>
      <c r="D51" s="12" t="inlineStr">
        <is>
          <t>/property/50943/house-of-multiple-occupation-for-auction-lincoln/</t>
        </is>
      </c>
      <c r="E51" s="12" t="inlineStr"/>
      <c r="F51" s="12" t="inlineStr">
        <is>
          <t>100 Carholme Road, Lincoln, Lincolnshire LN1 1SP — House of Multiple Occupation in Lincoln</t>
        </is>
      </c>
      <c r="G51" s="12" t="inlineStr">
        <is>
          <t>LN1 1SP</t>
        </is>
      </c>
      <c r="H51" s="13" t="n">
        <v>185000</v>
      </c>
      <c r="I51" s="12" t="n"/>
      <c r="J51" s="12" t="n"/>
      <c r="K51" s="12" t="n"/>
      <c r="L51" s="12" t="inlineStr"/>
      <c r="M51" s="12" t="n"/>
      <c r="N51" s="12" t="n"/>
      <c r="O51" s="12" t="inlineStr"/>
      <c r="P51" s="12" t="n"/>
      <c r="Q51" s="12" t="n"/>
      <c r="R51" s="14">
        <f>IF(AND(M51&lt;&gt;"",K51&lt;&gt;"",K51&lt;&gt;0),M51/K51,"")</f>
        <v/>
      </c>
      <c r="S51" s="14">
        <f>IF(AND(M51&lt;&gt;"",J51&lt;&gt;"",J51&lt;&gt;0),M51/J51,"")</f>
        <v/>
      </c>
      <c r="T51" s="14">
        <f>IF(AND(K51&lt;&gt;"",H51&lt;&gt;"",H51&lt;&gt;0),(K51-H51)/H51,"")</f>
        <v/>
      </c>
      <c r="U51" s="14">
        <f>IF(AND(J51&lt;&gt;"",H51&lt;&gt;"",H51&lt;&gt;0),(J51-H51)/H51,"")</f>
        <v/>
      </c>
      <c r="V51" s="12" t="n"/>
      <c r="W51" s="12" t="n"/>
    </row>
    <row r="52">
      <c r="A52" s="16" t="inlineStr">
        <is>
          <t>24th Jun 2026</t>
        </is>
      </c>
      <c r="B52" s="16" t="inlineStr">
        <is>
          <t>SDL Property Auctions</t>
        </is>
      </c>
      <c r="C52" s="16" t="n">
        <v>0</v>
      </c>
      <c r="D52" s="16" t="inlineStr">
        <is>
          <t>/property/50751/house-of-multiple-occupation-for-auction-sheffield/</t>
        </is>
      </c>
      <c r="E52" s="16" t="inlineStr"/>
      <c r="F52" s="16" t="inlineStr">
        <is>
          <t>102 Upper Hanover Street, Sheffield, South Yorkshire S3 7RS — House of Multiple Occupation in Sheffield</t>
        </is>
      </c>
      <c r="G52" s="16" t="inlineStr">
        <is>
          <t>S3 7RS</t>
        </is>
      </c>
      <c r="H52" s="17" t="n">
        <v>300000</v>
      </c>
      <c r="I52" s="16" t="n"/>
      <c r="J52" s="16" t="n"/>
      <c r="K52" s="16" t="n"/>
      <c r="L52" s="16" t="inlineStr"/>
      <c r="M52" s="16" t="n"/>
      <c r="N52" s="16" t="n"/>
      <c r="O52" s="16" t="inlineStr"/>
      <c r="P52" s="16" t="n"/>
      <c r="Q52" s="16" t="n"/>
      <c r="R52" s="14">
        <f>IF(AND(M52&lt;&gt;"",K52&lt;&gt;"",K52&lt;&gt;0),M52/K52,"")</f>
        <v/>
      </c>
      <c r="S52" s="14">
        <f>IF(AND(M52&lt;&gt;"",J52&lt;&gt;"",J52&lt;&gt;0),M52/J52,"")</f>
        <v/>
      </c>
      <c r="T52" s="14">
        <f>IF(AND(K52&lt;&gt;"",H52&lt;&gt;"",H52&lt;&gt;0),(K52-H52)/H52,"")</f>
        <v/>
      </c>
      <c r="U52" s="14">
        <f>IF(AND(J52&lt;&gt;"",H52&lt;&gt;"",H52&lt;&gt;0),(J52-H52)/H52,"")</f>
        <v/>
      </c>
      <c r="V52" s="16" t="n"/>
      <c r="W52" s="16" t="n"/>
    </row>
    <row r="53">
      <c r="A53" s="12" t="inlineStr">
        <is>
          <t>10 June 2026</t>
        </is>
      </c>
      <c r="B53" s="12" t="inlineStr">
        <is>
          <t>Auction House London</t>
        </is>
      </c>
      <c r="C53" s="12" t="n">
        <v>1</v>
      </c>
      <c r="D53" s="12" t="inlineStr">
        <is>
          <t>https://auctionhouselondon.co.uk/lot/255-hampton-road-ilford-essex-ig1-1pn-346553</t>
        </is>
      </c>
      <c r="E53" s="12" t="inlineStr"/>
      <c r="F53" s="12" t="inlineStr">
        <is>
          <t>255 Hampton Road, Ilford, Essex, IG1 1PN — A Vacant Three Bedroom Mid Terrace House; Terraced; Freehold</t>
        </is>
      </c>
      <c r="G53" s="12" t="inlineStr">
        <is>
          <t>IG1 1PN</t>
        </is>
      </c>
      <c r="H53" s="13" t="n">
        <v>345000</v>
      </c>
      <c r="I53" s="12" t="n"/>
      <c r="J53" s="12" t="n"/>
      <c r="K53" s="12" t="n"/>
      <c r="L53" s="12" t="inlineStr"/>
      <c r="M53" s="12" t="n"/>
      <c r="N53" s="12" t="n"/>
      <c r="O53" s="12" t="inlineStr"/>
      <c r="P53" s="12" t="n"/>
      <c r="Q53" s="12" t="n"/>
      <c r="R53" s="14">
        <f>IF(AND(M53&lt;&gt;"",K53&lt;&gt;"",K53&lt;&gt;0),M53/K53,"")</f>
        <v/>
      </c>
      <c r="S53" s="14">
        <f>IF(AND(M53&lt;&gt;"",J53&lt;&gt;"",J53&lt;&gt;0),M53/J53,"")</f>
        <v/>
      </c>
      <c r="T53" s="14">
        <f>IF(AND(K53&lt;&gt;"",H53&lt;&gt;"",H53&lt;&gt;0),(K53-H53)/H53,"")</f>
        <v/>
      </c>
      <c r="U53" s="14">
        <f>IF(AND(J53&lt;&gt;"",H53&lt;&gt;"",H53&lt;&gt;0),(J53-H53)/H53,"")</f>
        <v/>
      </c>
      <c r="V53" s="12" t="n"/>
      <c r="W53" s="12" t="n"/>
    </row>
    <row r="54">
      <c r="A54" s="16" t="inlineStr">
        <is>
          <t>10 June 2026</t>
        </is>
      </c>
      <c r="B54" s="16" t="inlineStr">
        <is>
          <t>Auction House London</t>
        </is>
      </c>
      <c r="C54" s="16" t="n">
        <v>2</v>
      </c>
      <c r="D54" s="16" t="inlineStr">
        <is>
          <t>https://auctionhouselondon.co.uk/lot/5-luna-road-thornton-heath-surrey-cr7-8nz-346559</t>
        </is>
      </c>
      <c r="E54" s="16" t="inlineStr"/>
      <c r="F54" s="16" t="inlineStr">
        <is>
          <t>5 Luna Road, Thornton Heath, Surrey, CR7 8NZ — A Vacant Ground Floor Two Bedroom Maisonette; Flat; Leasehold</t>
        </is>
      </c>
      <c r="G54" s="16" t="inlineStr">
        <is>
          <t>CR7 8NZ</t>
        </is>
      </c>
      <c r="H54" s="17" t="n">
        <v>110000</v>
      </c>
      <c r="I54" s="16" t="n"/>
      <c r="J54" s="16" t="n"/>
      <c r="K54" s="16" t="n"/>
      <c r="L54" s="16" t="inlineStr">
        <is>
          <t>Sold</t>
        </is>
      </c>
      <c r="M54" s="16" t="n"/>
      <c r="N54" s="16" t="n"/>
      <c r="O54" s="16" t="inlineStr"/>
      <c r="P54" s="16" t="n"/>
      <c r="Q54" s="16" t="n"/>
      <c r="R54" s="14">
        <f>IF(AND(M54&lt;&gt;"",K54&lt;&gt;"",K54&lt;&gt;0),M54/K54,"")</f>
        <v/>
      </c>
      <c r="S54" s="14">
        <f>IF(AND(M54&lt;&gt;"",J54&lt;&gt;"",J54&lt;&gt;0),M54/J54,"")</f>
        <v/>
      </c>
      <c r="T54" s="14">
        <f>IF(AND(K54&lt;&gt;"",H54&lt;&gt;"",H54&lt;&gt;0),(K54-H54)/H54,"")</f>
        <v/>
      </c>
      <c r="U54" s="14">
        <f>IF(AND(J54&lt;&gt;"",H54&lt;&gt;"",H54&lt;&gt;0),(J54-H54)/H54,"")</f>
        <v/>
      </c>
      <c r="V54" s="16" t="n"/>
      <c r="W54" s="16" t="n"/>
    </row>
    <row r="55">
      <c r="A55" s="12" t="inlineStr">
        <is>
          <t>10 June 2026</t>
        </is>
      </c>
      <c r="B55" s="12" t="inlineStr">
        <is>
          <t>Auction House London</t>
        </is>
      </c>
      <c r="C55" s="12" t="n">
        <v>3</v>
      </c>
      <c r="D55" s="12" t="inlineStr">
        <is>
          <t>https://auctionhouselondon.co.uk/lot/36-tintern-avenue-kingsbury-london-nw9-0rj-347198</t>
        </is>
      </c>
      <c r="E55" s="12" t="inlineStr"/>
      <c r="F55" s="12" t="inlineStr">
        <is>
          <t>36 Tintern Avenue, Kingsbury, London, NW9 0RJ — A Vacant Three Bedroom Semi Detached House. Potential for Loft and Rear Extensions (Subject to Obtaining all Relevant Consents); Semi-Detached; Freehold</t>
        </is>
      </c>
      <c r="G55" s="12" t="inlineStr">
        <is>
          <t>NW9 0RJ</t>
        </is>
      </c>
      <c r="H55" s="13" t="n">
        <v>390000</v>
      </c>
      <c r="I55" s="12" t="n"/>
      <c r="J55" s="12" t="n"/>
      <c r="K55" s="12" t="n"/>
      <c r="L55" s="12" t="inlineStr">
        <is>
          <t>Postponed</t>
        </is>
      </c>
      <c r="M55" s="12" t="n"/>
      <c r="N55" s="12" t="n"/>
      <c r="O55" s="12" t="inlineStr"/>
      <c r="P55" s="12" t="n"/>
      <c r="Q55" s="12" t="n"/>
      <c r="R55" s="14">
        <f>IF(AND(M55&lt;&gt;"",K55&lt;&gt;"",K55&lt;&gt;0),M55/K55,"")</f>
        <v/>
      </c>
      <c r="S55" s="14">
        <f>IF(AND(M55&lt;&gt;"",J55&lt;&gt;"",J55&lt;&gt;0),M55/J55,"")</f>
        <v/>
      </c>
      <c r="T55" s="14">
        <f>IF(AND(K55&lt;&gt;"",H55&lt;&gt;"",H55&lt;&gt;0),(K55-H55)/H55,"")</f>
        <v/>
      </c>
      <c r="U55" s="14">
        <f>IF(AND(J55&lt;&gt;"",H55&lt;&gt;"",H55&lt;&gt;0),(J55-H55)/H55,"")</f>
        <v/>
      </c>
      <c r="V55" s="12" t="n"/>
      <c r="W55" s="12" t="n"/>
    </row>
    <row r="56">
      <c r="A56" s="16" t="inlineStr">
        <is>
          <t>10 June 2026</t>
        </is>
      </c>
      <c r="B56" s="16" t="inlineStr">
        <is>
          <t>Auction House London</t>
        </is>
      </c>
      <c r="C56" s="16" t="n">
        <v>4</v>
      </c>
      <c r="D56" s="16" t="inlineStr">
        <is>
          <t>https://auctionhouselondon.co.uk/lot/30b-fernshaw-road-chelsea-london-sw10-0tf-347636</t>
        </is>
      </c>
      <c r="E56" s="16" t="inlineStr"/>
      <c r="F56" s="16" t="inlineStr">
        <is>
          <t>30B Fernshaw Road, Chelsea, London, SW10 0TF — A Well Located First Floor Former Two Bedroom Flat Now Arranged as a Large Studio Flat Subject to a Protected Tenancy Producing £6,219.20 Per Annum; Flat; Leasehold</t>
        </is>
      </c>
      <c r="G56" s="16" t="inlineStr">
        <is>
          <t>SW10 0TF</t>
        </is>
      </c>
      <c r="H56" s="17" t="n">
        <v>205000</v>
      </c>
      <c r="I56" s="16" t="n"/>
      <c r="J56" s="16" t="n"/>
      <c r="K56" s="16" t="n"/>
      <c r="L56" s="16" t="inlineStr">
        <is>
          <t>Withdrawn</t>
        </is>
      </c>
      <c r="M56" s="17" t="n">
        <v>6219.2</v>
      </c>
      <c r="N56" s="16" t="n"/>
      <c r="O56" s="16" t="inlineStr"/>
      <c r="P56" s="16" t="n"/>
      <c r="Q56" s="16" t="n"/>
      <c r="R56" s="14">
        <f>IF(AND(M56&lt;&gt;"",K56&lt;&gt;"",K56&lt;&gt;0),M56/K56,"")</f>
        <v/>
      </c>
      <c r="S56" s="14">
        <f>IF(AND(M56&lt;&gt;"",J56&lt;&gt;"",J56&lt;&gt;0),M56/J56,"")</f>
        <v/>
      </c>
      <c r="T56" s="14">
        <f>IF(AND(K56&lt;&gt;"",H56&lt;&gt;"",H56&lt;&gt;0),(K56-H56)/H56,"")</f>
        <v/>
      </c>
      <c r="U56" s="14">
        <f>IF(AND(J56&lt;&gt;"",H56&lt;&gt;"",H56&lt;&gt;0),(J56-H56)/H56,"")</f>
        <v/>
      </c>
      <c r="V56" s="16" t="n"/>
      <c r="W56" s="16" t="n"/>
    </row>
    <row r="57">
      <c r="A57" s="12" t="inlineStr">
        <is>
          <t>10 June 2026</t>
        </is>
      </c>
      <c r="B57" s="12" t="inlineStr">
        <is>
          <t>Auction House London</t>
        </is>
      </c>
      <c r="C57" s="12" t="n">
        <v>5</v>
      </c>
      <c r="D57" s="12" t="inlineStr">
        <is>
          <t>https://auctionhouselondon.co.uk/lot/31-albert-road-southwick-brighton-east-sussex-bn42-4ge-346567</t>
        </is>
      </c>
      <c r="E57" s="12" t="inlineStr"/>
      <c r="F57" s="12" t="inlineStr">
        <is>
          <t>31 Albert Road, Southwick, Brighton, East Sussex, BN42 4GE — A Vacant Three Bedroom Mid Terrace House. Potential for a Loft Conversion (Subject to Obtaining all Relevant Consents); Terraced; Freehold</t>
        </is>
      </c>
      <c r="G57" s="12" t="inlineStr">
        <is>
          <t>BN42 4GE</t>
        </is>
      </c>
      <c r="H57" s="13" t="n">
        <v>230000</v>
      </c>
      <c r="I57" s="12" t="n"/>
      <c r="J57" s="12" t="n"/>
      <c r="K57" s="12" t="n"/>
      <c r="L57" s="12" t="inlineStr"/>
      <c r="M57" s="12" t="n"/>
      <c r="N57" s="12" t="n"/>
      <c r="O57" s="12" t="inlineStr"/>
      <c r="P57" s="12" t="n"/>
      <c r="Q57" s="12" t="n"/>
      <c r="R57" s="14">
        <f>IF(AND(M57&lt;&gt;"",K57&lt;&gt;"",K57&lt;&gt;0),M57/K57,"")</f>
        <v/>
      </c>
      <c r="S57" s="14">
        <f>IF(AND(M57&lt;&gt;"",J57&lt;&gt;"",J57&lt;&gt;0),M57/J57,"")</f>
        <v/>
      </c>
      <c r="T57" s="14">
        <f>IF(AND(K57&lt;&gt;"",H57&lt;&gt;"",H57&lt;&gt;0),(K57-H57)/H57,"")</f>
        <v/>
      </c>
      <c r="U57" s="14">
        <f>IF(AND(J57&lt;&gt;"",H57&lt;&gt;"",H57&lt;&gt;0),(J57-H57)/H57,"")</f>
        <v/>
      </c>
      <c r="V57" s="12" t="n"/>
      <c r="W57" s="12" t="n"/>
    </row>
    <row r="58">
      <c r="A58" s="16" t="inlineStr">
        <is>
          <t>10 June 2026</t>
        </is>
      </c>
      <c r="B58" s="16" t="inlineStr">
        <is>
          <t>Auction House London</t>
        </is>
      </c>
      <c r="C58" s="16" t="n">
        <v>6</v>
      </c>
      <c r="D58" s="16" t="inlineStr">
        <is>
          <t>https://auctionhouselondon.co.uk/lot/81-wakefield-street-east-ham-london-e6-1nr-346555</t>
        </is>
      </c>
      <c r="E58" s="16" t="inlineStr"/>
      <c r="F58" s="16" t="inlineStr">
        <is>
          <t>81 Wakefield Street, East Ham, London, E6 1NR — A Vacant Ground Floor Two Bedroom Maisonette; Flat; Leasehold</t>
        </is>
      </c>
      <c r="G58" s="16" t="inlineStr">
        <is>
          <t>E6 1NR</t>
        </is>
      </c>
      <c r="H58" s="17" t="n">
        <v>140000</v>
      </c>
      <c r="I58" s="16" t="n"/>
      <c r="J58" s="16" t="n"/>
      <c r="K58" s="16" t="n"/>
      <c r="L58" s="16" t="inlineStr"/>
      <c r="M58" s="16" t="n"/>
      <c r="N58" s="16" t="n"/>
      <c r="O58" s="16" t="inlineStr"/>
      <c r="P58" s="16" t="n"/>
      <c r="Q58" s="16" t="n"/>
      <c r="R58" s="14">
        <f>IF(AND(M58&lt;&gt;"",K58&lt;&gt;"",K58&lt;&gt;0),M58/K58,"")</f>
        <v/>
      </c>
      <c r="S58" s="14">
        <f>IF(AND(M58&lt;&gt;"",J58&lt;&gt;"",J58&lt;&gt;0),M58/J58,"")</f>
        <v/>
      </c>
      <c r="T58" s="14">
        <f>IF(AND(K58&lt;&gt;"",H58&lt;&gt;"",H58&lt;&gt;0),(K58-H58)/H58,"")</f>
        <v/>
      </c>
      <c r="U58" s="14">
        <f>IF(AND(J58&lt;&gt;"",H58&lt;&gt;"",H58&lt;&gt;0),(J58-H58)/H58,"")</f>
        <v/>
      </c>
      <c r="V58" s="16" t="n"/>
      <c r="W58" s="16" t="n"/>
    </row>
    <row r="59">
      <c r="A59" s="12" t="inlineStr">
        <is>
          <t>10 June 2026</t>
        </is>
      </c>
      <c r="B59" s="12" t="inlineStr">
        <is>
          <t>Auction House London</t>
        </is>
      </c>
      <c r="C59" s="12" t="n">
        <v>7</v>
      </c>
      <c r="D59" s="12" t="inlineStr">
        <is>
          <t>https://auctionhouselondon.co.uk/lot/9-goodwood-close-stanmore-middlesex-ha7-4hx-346080</t>
        </is>
      </c>
      <c r="E59" s="12" t="inlineStr"/>
      <c r="F59" s="12" t="inlineStr">
        <is>
          <t>9 Goodwood Close, Stanmore, Middlesex, HA7 4HX — A Vacant Second Floor Two Bedroom Flat; Flat; Leasehold</t>
        </is>
      </c>
      <c r="G59" s="12" t="inlineStr">
        <is>
          <t>HA7 4HX</t>
        </is>
      </c>
      <c r="H59" s="13" t="n">
        <v>340000</v>
      </c>
      <c r="I59" s="12" t="n"/>
      <c r="J59" s="12" t="n"/>
      <c r="K59" s="12" t="n"/>
      <c r="L59" s="12" t="inlineStr">
        <is>
          <t>Postponed</t>
        </is>
      </c>
      <c r="M59" s="12" t="n"/>
      <c r="N59" s="12" t="n"/>
      <c r="O59" s="12" t="inlineStr"/>
      <c r="P59" s="12" t="n"/>
      <c r="Q59" s="12" t="n"/>
      <c r="R59" s="14">
        <f>IF(AND(M59&lt;&gt;"",K59&lt;&gt;"",K59&lt;&gt;0),M59/K59,"")</f>
        <v/>
      </c>
      <c r="S59" s="14">
        <f>IF(AND(M59&lt;&gt;"",J59&lt;&gt;"",J59&lt;&gt;0),M59/J59,"")</f>
        <v/>
      </c>
      <c r="T59" s="14">
        <f>IF(AND(K59&lt;&gt;"",H59&lt;&gt;"",H59&lt;&gt;0),(K59-H59)/H59,"")</f>
        <v/>
      </c>
      <c r="U59" s="14">
        <f>IF(AND(J59&lt;&gt;"",H59&lt;&gt;"",H59&lt;&gt;0),(J59-H59)/H59,"")</f>
        <v/>
      </c>
      <c r="V59" s="12" t="n"/>
      <c r="W59" s="12" t="n"/>
    </row>
    <row r="60">
      <c r="A60" s="16" t="inlineStr">
        <is>
          <t>10 June 2026</t>
        </is>
      </c>
      <c r="B60" s="16" t="inlineStr">
        <is>
          <t>Auction House London</t>
        </is>
      </c>
      <c r="C60" s="16" t="n">
        <v>8</v>
      </c>
      <c r="D60" s="16" t="inlineStr">
        <is>
          <t>https://auctionhouselondon.co.uk/lot/8-locksbrook-road-bath-avon-ba1-3ey-347085</t>
        </is>
      </c>
      <c r="E60" s="16" t="inlineStr"/>
      <c r="F60" s="16" t="inlineStr">
        <is>
          <t>8 Locksbrook Road, Bath, Avon, BA1 3EY — A Three Bedroom Mid Terrace House. Offered with Vacant Possession. Potential for a Loft Extension (Subject to Obtaining all Relevant Consents); Terraced; Freehold</t>
        </is>
      </c>
      <c r="G60" s="16" t="inlineStr">
        <is>
          <t>BA1 3EY</t>
        </is>
      </c>
      <c r="H60" s="17" t="n">
        <v>320000</v>
      </c>
      <c r="I60" s="16" t="n"/>
      <c r="J60" s="16" t="n"/>
      <c r="K60" s="16" t="n"/>
      <c r="L60" s="16" t="inlineStr"/>
      <c r="M60" s="16" t="n"/>
      <c r="N60" s="16" t="n"/>
      <c r="O60" s="16" t="inlineStr"/>
      <c r="P60" s="16" t="n"/>
      <c r="Q60" s="16" t="n"/>
      <c r="R60" s="14">
        <f>IF(AND(M60&lt;&gt;"",K60&lt;&gt;"",K60&lt;&gt;0),M60/K60,"")</f>
        <v/>
      </c>
      <c r="S60" s="14">
        <f>IF(AND(M60&lt;&gt;"",J60&lt;&gt;"",J60&lt;&gt;0),M60/J60,"")</f>
        <v/>
      </c>
      <c r="T60" s="14">
        <f>IF(AND(K60&lt;&gt;"",H60&lt;&gt;"",H60&lt;&gt;0),(K60-H60)/H60,"")</f>
        <v/>
      </c>
      <c r="U60" s="14">
        <f>IF(AND(J60&lt;&gt;"",H60&lt;&gt;"",H60&lt;&gt;0),(J60-H60)/H60,"")</f>
        <v/>
      </c>
      <c r="V60" s="16" t="n"/>
      <c r="W60" s="16" t="n"/>
    </row>
    <row r="61">
      <c r="A61" s="12" t="inlineStr">
        <is>
          <t>30 June 2026</t>
        </is>
      </c>
      <c r="B61" s="12" t="inlineStr">
        <is>
          <t>McHugh &amp; Co</t>
        </is>
      </c>
      <c r="C61" s="12" t="n">
        <v>1</v>
      </c>
      <c r="D61" s="12" t="inlineStr">
        <is>
          <t>https://www.mchughandco.com/lot/details/184085</t>
        </is>
      </c>
      <c r="E61" s="12" t="inlineStr"/>
      <c r="F61" s="12" t="inlineStr">
        <is>
          <t>4 Railway Cottages, Carlton Drive, Barkingside, IG6 1LZ — Freehold Semi-Detached House and Garage Vacant Possession</t>
        </is>
      </c>
      <c r="G61" s="12" t="inlineStr">
        <is>
          <t>IG6 1LZ</t>
        </is>
      </c>
      <c r="H61" s="13" t="n">
        <v>325000</v>
      </c>
      <c r="I61" s="12" t="n"/>
      <c r="J61" s="12" t="n"/>
      <c r="K61" s="12" t="n"/>
      <c r="L61" s="12" t="inlineStr"/>
      <c r="M61" s="12" t="n"/>
      <c r="N61" s="12" t="n"/>
      <c r="O61" s="12" t="inlineStr"/>
      <c r="P61" s="12" t="n"/>
      <c r="Q61" s="12" t="n"/>
      <c r="R61" s="14">
        <f>IF(AND(M61&lt;&gt;"",K61&lt;&gt;"",K61&lt;&gt;0),M61/K61,"")</f>
        <v/>
      </c>
      <c r="S61" s="14">
        <f>IF(AND(M61&lt;&gt;"",J61&lt;&gt;"",J61&lt;&gt;0),M61/J61,"")</f>
        <v/>
      </c>
      <c r="T61" s="14">
        <f>IF(AND(K61&lt;&gt;"",H61&lt;&gt;"",H61&lt;&gt;0),(K61-H61)/H61,"")</f>
        <v/>
      </c>
      <c r="U61" s="14">
        <f>IF(AND(J61&lt;&gt;"",H61&lt;&gt;"",H61&lt;&gt;0),(J61-H61)/H61,"")</f>
        <v/>
      </c>
      <c r="V61" s="12" t="n"/>
      <c r="W61" s="12" t="n"/>
    </row>
    <row r="62">
      <c r="A62" s="16" t="inlineStr">
        <is>
          <t>30 June 2026</t>
        </is>
      </c>
      <c r="B62" s="16" t="inlineStr">
        <is>
          <t>McHugh &amp; Co</t>
        </is>
      </c>
      <c r="C62" s="16" t="n">
        <v>2</v>
      </c>
      <c r="D62" s="16" t="inlineStr">
        <is>
          <t>https://www.mchughandco.com/lot/details/183696</t>
        </is>
      </c>
      <c r="E62" s="16" t="inlineStr"/>
      <c r="F62" s="16" t="inlineStr">
        <is>
          <t>18 New Road, Wood Green, N22 5ET — Freehold House Vacant Possession</t>
        </is>
      </c>
      <c r="G62" s="16" t="inlineStr">
        <is>
          <t>N22 5ET</t>
        </is>
      </c>
      <c r="H62" s="17" t="n">
        <v>350000</v>
      </c>
      <c r="I62" s="16" t="n"/>
      <c r="J62" s="16" t="n"/>
      <c r="K62" s="16" t="n"/>
      <c r="L62" s="16" t="inlineStr"/>
      <c r="M62" s="16" t="n"/>
      <c r="N62" s="16" t="n"/>
      <c r="O62" s="16" t="inlineStr"/>
      <c r="P62" s="16" t="n"/>
      <c r="Q62" s="16" t="n"/>
      <c r="R62" s="14">
        <f>IF(AND(M62&lt;&gt;"",K62&lt;&gt;"",K62&lt;&gt;0),M62/K62,"")</f>
        <v/>
      </c>
      <c r="S62" s="14">
        <f>IF(AND(M62&lt;&gt;"",J62&lt;&gt;"",J62&lt;&gt;0),M62/J62,"")</f>
        <v/>
      </c>
      <c r="T62" s="14">
        <f>IF(AND(K62&lt;&gt;"",H62&lt;&gt;"",H62&lt;&gt;0),(K62-H62)/H62,"")</f>
        <v/>
      </c>
      <c r="U62" s="14">
        <f>IF(AND(J62&lt;&gt;"",H62&lt;&gt;"",H62&lt;&gt;0),(J62-H62)/H62,"")</f>
        <v/>
      </c>
      <c r="V62" s="16" t="n"/>
      <c r="W62" s="16" t="n"/>
    </row>
    <row r="63">
      <c r="A63" s="12" t="inlineStr">
        <is>
          <t>30 June 2026</t>
        </is>
      </c>
      <c r="B63" s="12" t="inlineStr">
        <is>
          <t>McHugh &amp; Co</t>
        </is>
      </c>
      <c r="C63" s="12" t="n">
        <v>3</v>
      </c>
      <c r="D63" s="12" t="inlineStr">
        <is>
          <t>https://www.mchughandco.com/lot/details/184131</t>
        </is>
      </c>
      <c r="E63" s="12" t="inlineStr"/>
      <c r="F63" s="12" t="inlineStr">
        <is>
          <t>144 Woodville Road, Thornton Heath, CR7 8LL — Freehold House Vacant Possession</t>
        </is>
      </c>
      <c r="G63" s="12" t="inlineStr">
        <is>
          <t>CR7 8LL</t>
        </is>
      </c>
      <c r="H63" s="13" t="n">
        <v>250000</v>
      </c>
      <c r="I63" s="12" t="n"/>
      <c r="J63" s="12" t="n"/>
      <c r="K63" s="12" t="n"/>
      <c r="L63" s="12" t="inlineStr"/>
      <c r="M63" s="12" t="n"/>
      <c r="N63" s="12" t="n"/>
      <c r="O63" s="12" t="inlineStr"/>
      <c r="P63" s="12" t="n"/>
      <c r="Q63" s="12" t="n"/>
      <c r="R63" s="14">
        <f>IF(AND(M63&lt;&gt;"",K63&lt;&gt;"",K63&lt;&gt;0),M63/K63,"")</f>
        <v/>
      </c>
      <c r="S63" s="14">
        <f>IF(AND(M63&lt;&gt;"",J63&lt;&gt;"",J63&lt;&gt;0),M63/J63,"")</f>
        <v/>
      </c>
      <c r="T63" s="14">
        <f>IF(AND(K63&lt;&gt;"",H63&lt;&gt;"",H63&lt;&gt;0),(K63-H63)/H63,"")</f>
        <v/>
      </c>
      <c r="U63" s="14">
        <f>IF(AND(J63&lt;&gt;"",H63&lt;&gt;"",H63&lt;&gt;0),(J63-H63)/H63,"")</f>
        <v/>
      </c>
      <c r="V63" s="12" t="n"/>
      <c r="W63" s="12" t="n"/>
    </row>
    <row r="64">
      <c r="A64" s="16" t="inlineStr">
        <is>
          <t>30 June 2026</t>
        </is>
      </c>
      <c r="B64" s="16" t="inlineStr">
        <is>
          <t>McHugh &amp; Co</t>
        </is>
      </c>
      <c r="C64" s="16" t="n">
        <v>4</v>
      </c>
      <c r="D64" s="16" t="inlineStr">
        <is>
          <t>https://www.mchughandco.com/lot/details/181911</t>
        </is>
      </c>
      <c r="E64" s="16" t="inlineStr"/>
      <c r="F64" s="16" t="inlineStr">
        <is>
          <t>17 Brickfield Lane, Harlington, Hayes, UB3 5DY — Freehold House Vacant Possession</t>
        </is>
      </c>
      <c r="G64" s="16" t="inlineStr">
        <is>
          <t>UB3 5DY</t>
        </is>
      </c>
      <c r="H64" s="17" t="n">
        <v>250000</v>
      </c>
      <c r="I64" s="16" t="n"/>
      <c r="J64" s="16" t="n"/>
      <c r="K64" s="16" t="n"/>
      <c r="L64" s="16" t="inlineStr"/>
      <c r="M64" s="16" t="n"/>
      <c r="N64" s="16" t="n"/>
      <c r="O64" s="16" t="inlineStr"/>
      <c r="P64" s="16" t="n"/>
      <c r="Q64" s="16" t="n"/>
      <c r="R64" s="14">
        <f>IF(AND(M64&lt;&gt;"",K64&lt;&gt;"",K64&lt;&gt;0),M64/K64,"")</f>
        <v/>
      </c>
      <c r="S64" s="14">
        <f>IF(AND(M64&lt;&gt;"",J64&lt;&gt;"",J64&lt;&gt;0),M64/J64,"")</f>
        <v/>
      </c>
      <c r="T64" s="14">
        <f>IF(AND(K64&lt;&gt;"",H64&lt;&gt;"",H64&lt;&gt;0),(K64-H64)/H64,"")</f>
        <v/>
      </c>
      <c r="U64" s="14">
        <f>IF(AND(J64&lt;&gt;"",H64&lt;&gt;"",H64&lt;&gt;0),(J64-H64)/H64,"")</f>
        <v/>
      </c>
      <c r="V64" s="16" t="n"/>
      <c r="W64" s="16" t="n"/>
    </row>
    <row r="65">
      <c r="A65" s="12" t="inlineStr">
        <is>
          <t>30 June 2026</t>
        </is>
      </c>
      <c r="B65" s="12" t="inlineStr">
        <is>
          <t>McHugh &amp; Co</t>
        </is>
      </c>
      <c r="C65" s="12" t="n">
        <v>5</v>
      </c>
      <c r="D65" s="12" t="inlineStr">
        <is>
          <t>https://www.mchughandco.com/lot/details/185037</t>
        </is>
      </c>
      <c r="E65" s="12" t="inlineStr"/>
      <c r="F65" s="12" t="inlineStr">
        <is>
          <t>28 Dersingham Avenue, Manor Park, E12 5QE — Freehold End of Terrace House Vacant Possession</t>
        </is>
      </c>
      <c r="G65" s="12" t="inlineStr">
        <is>
          <t>E12 5QE</t>
        </is>
      </c>
      <c r="H65" s="13" t="n">
        <v>200000</v>
      </c>
      <c r="I65" s="12" t="n"/>
      <c r="J65" s="12" t="n"/>
      <c r="K65" s="12" t="n"/>
      <c r="L65" s="12" t="inlineStr"/>
      <c r="M65" s="12" t="n"/>
      <c r="N65" s="12" t="n"/>
      <c r="O65" s="12" t="inlineStr"/>
      <c r="P65" s="12" t="n"/>
      <c r="Q65" s="12" t="n"/>
      <c r="R65" s="14">
        <f>IF(AND(M65&lt;&gt;"",K65&lt;&gt;"",K65&lt;&gt;0),M65/K65,"")</f>
        <v/>
      </c>
      <c r="S65" s="14">
        <f>IF(AND(M65&lt;&gt;"",J65&lt;&gt;"",J65&lt;&gt;0),M65/J65,"")</f>
        <v/>
      </c>
      <c r="T65" s="14">
        <f>IF(AND(K65&lt;&gt;"",H65&lt;&gt;"",H65&lt;&gt;0),(K65-H65)/H65,"")</f>
        <v/>
      </c>
      <c r="U65" s="14">
        <f>IF(AND(J65&lt;&gt;"",H65&lt;&gt;"",H65&lt;&gt;0),(J65-H65)/H65,"")</f>
        <v/>
      </c>
      <c r="V65" s="12" t="n"/>
      <c r="W65" s="12" t="n"/>
    </row>
    <row r="66">
      <c r="A66" s="16" t="inlineStr">
        <is>
          <t>30 June 2026</t>
        </is>
      </c>
      <c r="B66" s="16" t="inlineStr">
        <is>
          <t>McHugh &amp; Co</t>
        </is>
      </c>
      <c r="C66" s="16" t="n">
        <v>6</v>
      </c>
      <c r="D66" s="16" t="inlineStr">
        <is>
          <t>https://www.mchughandco.com/lot/details/182962</t>
        </is>
      </c>
      <c r="E66" s="16" t="inlineStr"/>
      <c r="F66" s="16" t="inlineStr">
        <is>
          <t>190(A) Elm Park Avenue, Hornchurch, RM12 4SD — Leasehold Maisonette Vacant Possession</t>
        </is>
      </c>
      <c r="G66" s="16" t="inlineStr">
        <is>
          <t>RM12 4SD</t>
        </is>
      </c>
      <c r="H66" s="17" t="n">
        <v>150000</v>
      </c>
      <c r="I66" s="16" t="n"/>
      <c r="J66" s="16" t="n"/>
      <c r="K66" s="16" t="n"/>
      <c r="L66" s="16" t="inlineStr"/>
      <c r="M66" s="16" t="n"/>
      <c r="N66" s="16" t="n"/>
      <c r="O66" s="16" t="inlineStr"/>
      <c r="P66" s="16" t="n"/>
      <c r="Q66" s="16" t="n"/>
      <c r="R66" s="14">
        <f>IF(AND(M66&lt;&gt;"",K66&lt;&gt;"",K66&lt;&gt;0),M66/K66,"")</f>
        <v/>
      </c>
      <c r="S66" s="14">
        <f>IF(AND(M66&lt;&gt;"",J66&lt;&gt;"",J66&lt;&gt;0),M66/J66,"")</f>
        <v/>
      </c>
      <c r="T66" s="14">
        <f>IF(AND(K66&lt;&gt;"",H66&lt;&gt;"",H66&lt;&gt;0),(K66-H66)/H66,"")</f>
        <v/>
      </c>
      <c r="U66" s="14">
        <f>IF(AND(J66&lt;&gt;"",H66&lt;&gt;"",H66&lt;&gt;0),(J66-H66)/H66,"")</f>
        <v/>
      </c>
      <c r="V66" s="16" t="n"/>
      <c r="W66" s="16" t="n"/>
    </row>
    <row r="67">
      <c r="A67" s="12" t="inlineStr">
        <is>
          <t>30 June 2026</t>
        </is>
      </c>
      <c r="B67" s="12" t="inlineStr">
        <is>
          <t>McHugh &amp; Co</t>
        </is>
      </c>
      <c r="C67" s="12" t="n">
        <v>7</v>
      </c>
      <c r="D67" s="12" t="inlineStr">
        <is>
          <t>https://www.mchughandco.com/lot/details/183810</t>
        </is>
      </c>
      <c r="E67" s="12" t="inlineStr"/>
      <c r="F67" s="12" t="inlineStr">
        <is>
          <t>129 Cherrydown Avenue, Chingford, E4 8DX — Freehold House Vacant Possession</t>
        </is>
      </c>
      <c r="G67" s="12" t="inlineStr">
        <is>
          <t>E4 8DX</t>
        </is>
      </c>
      <c r="H67" s="13" t="n">
        <v>300000</v>
      </c>
      <c r="I67" s="12" t="n"/>
      <c r="J67" s="12" t="n"/>
      <c r="K67" s="12" t="n"/>
      <c r="L67" s="12" t="inlineStr"/>
      <c r="M67" s="12" t="n"/>
      <c r="N67" s="12" t="n"/>
      <c r="O67" s="12" t="inlineStr"/>
      <c r="P67" s="12" t="n"/>
      <c r="Q67" s="12" t="n"/>
      <c r="R67" s="14">
        <f>IF(AND(M67&lt;&gt;"",K67&lt;&gt;"",K67&lt;&gt;0),M67/K67,"")</f>
        <v/>
      </c>
      <c r="S67" s="14">
        <f>IF(AND(M67&lt;&gt;"",J67&lt;&gt;"",J67&lt;&gt;0),M67/J67,"")</f>
        <v/>
      </c>
      <c r="T67" s="14">
        <f>IF(AND(K67&lt;&gt;"",H67&lt;&gt;"",H67&lt;&gt;0),(K67-H67)/H67,"")</f>
        <v/>
      </c>
      <c r="U67" s="14">
        <f>IF(AND(J67&lt;&gt;"",H67&lt;&gt;"",H67&lt;&gt;0),(J67-H67)/H67,"")</f>
        <v/>
      </c>
      <c r="V67" s="12" t="n"/>
      <c r="W67" s="12" t="n"/>
    </row>
    <row r="68">
      <c r="A68" s="16" t="inlineStr">
        <is>
          <t>30 June 2026</t>
        </is>
      </c>
      <c r="B68" s="16" t="inlineStr">
        <is>
          <t>McHugh &amp; Co</t>
        </is>
      </c>
      <c r="C68" s="16" t="n">
        <v>8</v>
      </c>
      <c r="D68" s="16" t="inlineStr">
        <is>
          <t>https://www.mchughandco.com/lot/details/185806</t>
        </is>
      </c>
      <c r="E68" s="16" t="inlineStr"/>
      <c r="F68" s="16" t="inlineStr">
        <is>
          <t>9 Howley Road, Croydon, CR0 1AY — Freehold House Vacant Possession</t>
        </is>
      </c>
      <c r="G68" s="16" t="inlineStr">
        <is>
          <t>CR0 1AY</t>
        </is>
      </c>
      <c r="H68" s="17" t="n">
        <v>220000</v>
      </c>
      <c r="I68" s="16" t="n"/>
      <c r="J68" s="16" t="n"/>
      <c r="K68" s="16" t="n"/>
      <c r="L68" s="16" t="inlineStr"/>
      <c r="M68" s="16" t="n"/>
      <c r="N68" s="16" t="n"/>
      <c r="O68" s="16" t="inlineStr"/>
      <c r="P68" s="16" t="n"/>
      <c r="Q68" s="16" t="n"/>
      <c r="R68" s="14">
        <f>IF(AND(M68&lt;&gt;"",K68&lt;&gt;"",K68&lt;&gt;0),M68/K68,"")</f>
        <v/>
      </c>
      <c r="S68" s="14">
        <f>IF(AND(M68&lt;&gt;"",J68&lt;&gt;"",J68&lt;&gt;0),M68/J68,"")</f>
        <v/>
      </c>
      <c r="T68" s="14">
        <f>IF(AND(K68&lt;&gt;"",H68&lt;&gt;"",H68&lt;&gt;0),(K68-H68)/H68,"")</f>
        <v/>
      </c>
      <c r="U68" s="14">
        <f>IF(AND(J68&lt;&gt;"",H68&lt;&gt;"",H68&lt;&gt;0),(J68-H68)/H68,"")</f>
        <v/>
      </c>
      <c r="V68" s="16" t="n"/>
      <c r="W68" s="16" t="n"/>
    </row>
    <row r="69">
      <c r="A69" s="12" t="inlineStr">
        <is>
          <t>23rd June 2026</t>
        </is>
      </c>
      <c r="B69" s="12" t="inlineStr">
        <is>
          <t>Barnard Marcus</t>
        </is>
      </c>
      <c r="C69" s="12" t="n">
        <v>1</v>
      </c>
      <c r="D69" s="12" t="inlineStr">
        <is>
          <t>https://www.barnardmarcusauctions.co.uk/auctions/23-june-2026/699299/</t>
        </is>
      </c>
      <c r="E69" s="12" t="inlineStr"/>
      <c r="F69" s="12" t="inlineStr">
        <is>
          <t>1B, Hartismere Road, London, SW6 7TS — Long leasehold first floor self-contained flat requiring updating, Full vacant possession, This lot will not be sold before the Auction</t>
        </is>
      </c>
      <c r="G69" s="12" t="inlineStr">
        <is>
          <t>SW6 7TS</t>
        </is>
      </c>
      <c r="H69" s="13" t="n">
        <v>265000</v>
      </c>
      <c r="I69" s="12" t="n"/>
      <c r="J69" s="12" t="n"/>
      <c r="K69" s="12" t="n"/>
      <c r="L69" s="12" t="inlineStr"/>
      <c r="M69" s="12" t="n"/>
      <c r="N69" s="12" t="n"/>
      <c r="O69" s="12" t="inlineStr"/>
      <c r="P69" s="12" t="n"/>
      <c r="Q69" s="12" t="n"/>
      <c r="R69" s="14">
        <f>IF(AND(M69&lt;&gt;"",K69&lt;&gt;"",K69&lt;&gt;0),M69/K69,"")</f>
        <v/>
      </c>
      <c r="S69" s="14">
        <f>IF(AND(M69&lt;&gt;"",J69&lt;&gt;"",J69&lt;&gt;0),M69/J69,"")</f>
        <v/>
      </c>
      <c r="T69" s="14">
        <f>IF(AND(K69&lt;&gt;"",H69&lt;&gt;"",H69&lt;&gt;0),(K69-H69)/H69,"")</f>
        <v/>
      </c>
      <c r="U69" s="14">
        <f>IF(AND(J69&lt;&gt;"",H69&lt;&gt;"",H69&lt;&gt;0),(J69-H69)/H69,"")</f>
        <v/>
      </c>
      <c r="V69" s="12" t="n"/>
      <c r="W69" s="12" t="n"/>
    </row>
    <row r="70">
      <c r="A70" s="16" t="inlineStr">
        <is>
          <t>23rd June 2026</t>
        </is>
      </c>
      <c r="B70" s="16" t="inlineStr">
        <is>
          <t>Barnard Marcus</t>
        </is>
      </c>
      <c r="C70" s="16" t="n">
        <v>2</v>
      </c>
      <c r="D70" s="16" t="inlineStr">
        <is>
          <t>https://www.barnardmarcusauctions.co.uk/auctions/23-june-2026/699353/</t>
        </is>
      </c>
      <c r="E70" s="16" t="inlineStr"/>
      <c r="F70" s="16" t="inlineStr">
        <is>
          <t>Flat C, 90, Coningham Road, SHEPHERDS BUSH, London, W12 8BH — Long leasehold second floor flat requiring updating, Full vacant possession</t>
        </is>
      </c>
      <c r="G70" s="16" t="inlineStr">
        <is>
          <t>W12 8BH</t>
        </is>
      </c>
      <c r="H70" s="17" t="n">
        <v>195000</v>
      </c>
      <c r="I70" s="16" t="n"/>
      <c r="J70" s="16" t="n"/>
      <c r="K70" s="16" t="n"/>
      <c r="L70" s="16" t="inlineStr"/>
      <c r="M70" s="16" t="n"/>
      <c r="N70" s="16" t="n"/>
      <c r="O70" s="16" t="inlineStr"/>
      <c r="P70" s="16" t="n"/>
      <c r="Q70" s="16" t="n"/>
      <c r="R70" s="14">
        <f>IF(AND(M70&lt;&gt;"",K70&lt;&gt;"",K70&lt;&gt;0),M70/K70,"")</f>
        <v/>
      </c>
      <c r="S70" s="14">
        <f>IF(AND(M70&lt;&gt;"",J70&lt;&gt;"",J70&lt;&gt;0),M70/J70,"")</f>
        <v/>
      </c>
      <c r="T70" s="14">
        <f>IF(AND(K70&lt;&gt;"",H70&lt;&gt;"",H70&lt;&gt;0),(K70-H70)/H70,"")</f>
        <v/>
      </c>
      <c r="U70" s="14">
        <f>IF(AND(J70&lt;&gt;"",H70&lt;&gt;"",H70&lt;&gt;0),(J70-H70)/H70,"")</f>
        <v/>
      </c>
      <c r="V70" s="16" t="n"/>
      <c r="W70" s="16" t="n"/>
    </row>
    <row r="71">
      <c r="A71" s="12" t="inlineStr">
        <is>
          <t>23rd June 2026</t>
        </is>
      </c>
      <c r="B71" s="12" t="inlineStr">
        <is>
          <t>Barnard Marcus</t>
        </is>
      </c>
      <c r="C71" s="12" t="n">
        <v>3</v>
      </c>
      <c r="D71" s="12" t="inlineStr">
        <is>
          <t>https://www.barnardmarcusauctions.co.uk/auctions/23-june-2026/699307/</t>
        </is>
      </c>
      <c r="E71" s="12" t="inlineStr"/>
      <c r="F71" s="12" t="inlineStr">
        <is>
          <t>Basement Flat 1, 16, Nevern Place, KENSINGTON, London, SW5 9PR — Long leasehold lower ground floor flat requiring updating, Full vacant possession</t>
        </is>
      </c>
      <c r="G71" s="12" t="inlineStr">
        <is>
          <t>SW5 9PR</t>
        </is>
      </c>
      <c r="H71" s="13" t="n">
        <v>195000</v>
      </c>
      <c r="I71" s="12" t="n"/>
      <c r="J71" s="12" t="n"/>
      <c r="K71" s="12" t="n"/>
      <c r="L71" s="12" t="inlineStr"/>
      <c r="M71" s="12" t="n"/>
      <c r="N71" s="12" t="n"/>
      <c r="O71" s="12" t="inlineStr"/>
      <c r="P71" s="12" t="n"/>
      <c r="Q71" s="12" t="n"/>
      <c r="R71" s="14">
        <f>IF(AND(M71&lt;&gt;"",K71&lt;&gt;"",K71&lt;&gt;0),M71/K71,"")</f>
        <v/>
      </c>
      <c r="S71" s="14">
        <f>IF(AND(M71&lt;&gt;"",J71&lt;&gt;"",J71&lt;&gt;0),M71/J71,"")</f>
        <v/>
      </c>
      <c r="T71" s="14">
        <f>IF(AND(K71&lt;&gt;"",H71&lt;&gt;"",H71&lt;&gt;0),(K71-H71)/H71,"")</f>
        <v/>
      </c>
      <c r="U71" s="14">
        <f>IF(AND(J71&lt;&gt;"",H71&lt;&gt;"",H71&lt;&gt;0),(J71-H71)/H71,"")</f>
        <v/>
      </c>
      <c r="V71" s="12" t="n"/>
      <c r="W71" s="12" t="n"/>
    </row>
    <row r="72">
      <c r="A72" s="16" t="inlineStr">
        <is>
          <t>23rd June 2026</t>
        </is>
      </c>
      <c r="B72" s="16" t="inlineStr">
        <is>
          <t>Barnard Marcus</t>
        </is>
      </c>
      <c r="C72" s="16" t="n">
        <v>4</v>
      </c>
      <c r="D72" s="16" t="inlineStr">
        <is>
          <t>https://www.barnardmarcusauctions.co.uk/auctions/23-june-2026/699340/</t>
        </is>
      </c>
      <c r="E72" s="16" t="inlineStr"/>
      <c r="F72" s="16" t="inlineStr">
        <is>
          <t>Flat 19, 16, Nevern Place, LONDON, SW5 9PR — Long leasehold second floor flat requiring updating, Full vacant possession</t>
        </is>
      </c>
      <c r="G72" s="16" t="inlineStr">
        <is>
          <t>SW5 9PR</t>
        </is>
      </c>
      <c r="H72" s="17" t="n">
        <v>195000</v>
      </c>
      <c r="I72" s="16" t="n"/>
      <c r="J72" s="16" t="n"/>
      <c r="K72" s="16" t="n"/>
      <c r="L72" s="16" t="inlineStr"/>
      <c r="M72" s="16" t="n"/>
      <c r="N72" s="16" t="n"/>
      <c r="O72" s="16" t="inlineStr"/>
      <c r="P72" s="16" t="n"/>
      <c r="Q72" s="16" t="n"/>
      <c r="R72" s="14">
        <f>IF(AND(M72&lt;&gt;"",K72&lt;&gt;"",K72&lt;&gt;0),M72/K72,"")</f>
        <v/>
      </c>
      <c r="S72" s="14">
        <f>IF(AND(M72&lt;&gt;"",J72&lt;&gt;"",J72&lt;&gt;0),M72/J72,"")</f>
        <v/>
      </c>
      <c r="T72" s="14">
        <f>IF(AND(K72&lt;&gt;"",H72&lt;&gt;"",H72&lt;&gt;0),(K72-H72)/H72,"")</f>
        <v/>
      </c>
      <c r="U72" s="14">
        <f>IF(AND(J72&lt;&gt;"",H72&lt;&gt;"",H72&lt;&gt;0),(J72-H72)/H72,"")</f>
        <v/>
      </c>
      <c r="V72" s="16" t="n"/>
      <c r="W72" s="16" t="n"/>
    </row>
    <row r="73">
      <c r="A73" s="12" t="inlineStr">
        <is>
          <t>23rd June 2026</t>
        </is>
      </c>
      <c r="B73" s="12" t="inlineStr">
        <is>
          <t>Barnard Marcus</t>
        </is>
      </c>
      <c r="C73" s="12" t="n">
        <v>5</v>
      </c>
      <c r="D73" s="12" t="inlineStr">
        <is>
          <t>https://www.barnardmarcusauctions.co.uk/auctions/23-june-2026/698894/</t>
        </is>
      </c>
      <c r="E73" s="12" t="inlineStr"/>
      <c r="F73" s="12" t="inlineStr">
        <is>
          <t>4B, Lochaline Street, London, W6 9SH — Long leasehold first floor self-contained flat requiring updating, Full vacant possession</t>
        </is>
      </c>
      <c r="G73" s="12" t="inlineStr">
        <is>
          <t>W6 9SH</t>
        </is>
      </c>
      <c r="H73" s="13" t="n">
        <v>285000</v>
      </c>
      <c r="I73" s="12" t="n"/>
      <c r="J73" s="12" t="n"/>
      <c r="K73" s="12" t="n"/>
      <c r="L73" s="12" t="inlineStr"/>
      <c r="M73" s="12" t="n"/>
      <c r="N73" s="12" t="n"/>
      <c r="O73" s="12" t="inlineStr"/>
      <c r="P73" s="12" t="n"/>
      <c r="Q73" s="12" t="n"/>
      <c r="R73" s="14">
        <f>IF(AND(M73&lt;&gt;"",K73&lt;&gt;"",K73&lt;&gt;0),M73/K73,"")</f>
        <v/>
      </c>
      <c r="S73" s="14">
        <f>IF(AND(M73&lt;&gt;"",J73&lt;&gt;"",J73&lt;&gt;0),M73/J73,"")</f>
        <v/>
      </c>
      <c r="T73" s="14">
        <f>IF(AND(K73&lt;&gt;"",H73&lt;&gt;"",H73&lt;&gt;0),(K73-H73)/H73,"")</f>
        <v/>
      </c>
      <c r="U73" s="14">
        <f>IF(AND(J73&lt;&gt;"",H73&lt;&gt;"",H73&lt;&gt;0),(J73-H73)/H73,"")</f>
        <v/>
      </c>
      <c r="V73" s="12" t="n"/>
      <c r="W73" s="12" t="n"/>
    </row>
    <row r="74">
      <c r="A74" s="16" t="inlineStr">
        <is>
          <t>23rd June 2026</t>
        </is>
      </c>
      <c r="B74" s="16" t="inlineStr">
        <is>
          <t>Barnard Marcus</t>
        </is>
      </c>
      <c r="C74" s="16" t="n">
        <v>6</v>
      </c>
      <c r="D74" s="16" t="inlineStr">
        <is>
          <t>https://www.barnardmarcusauctions.co.uk/auctions/23-june-2026/698886/</t>
        </is>
      </c>
      <c r="E74" s="16" t="inlineStr"/>
      <c r="F74" s="16" t="inlineStr">
        <is>
          <t>4B, Nasmyth Street, London, W6 0HB — Long leasehold first floor self-contained flat requiring updating, Full vacant possession</t>
        </is>
      </c>
      <c r="G74" s="16" t="inlineStr">
        <is>
          <t>W6 0HB</t>
        </is>
      </c>
      <c r="H74" s="17" t="n">
        <v>165000</v>
      </c>
      <c r="I74" s="16" t="n"/>
      <c r="J74" s="16" t="n"/>
      <c r="K74" s="16" t="n"/>
      <c r="L74" s="16" t="inlineStr"/>
      <c r="M74" s="16" t="n"/>
      <c r="N74" s="16" t="n"/>
      <c r="O74" s="16" t="inlineStr"/>
      <c r="P74" s="16" t="n"/>
      <c r="Q74" s="16" t="n"/>
      <c r="R74" s="14">
        <f>IF(AND(M74&lt;&gt;"",K74&lt;&gt;"",K74&lt;&gt;0),M74/K74,"")</f>
        <v/>
      </c>
      <c r="S74" s="14">
        <f>IF(AND(M74&lt;&gt;"",J74&lt;&gt;"",J74&lt;&gt;0),M74/J74,"")</f>
        <v/>
      </c>
      <c r="T74" s="14">
        <f>IF(AND(K74&lt;&gt;"",H74&lt;&gt;"",H74&lt;&gt;0),(K74-H74)/H74,"")</f>
        <v/>
      </c>
      <c r="U74" s="14">
        <f>IF(AND(J74&lt;&gt;"",H74&lt;&gt;"",H74&lt;&gt;0),(J74-H74)/H74,"")</f>
        <v/>
      </c>
      <c r="V74" s="16" t="n"/>
      <c r="W74" s="16" t="n"/>
    </row>
    <row r="75">
      <c r="A75" s="12" t="inlineStr">
        <is>
          <t>23rd June 2026</t>
        </is>
      </c>
      <c r="B75" s="12" t="inlineStr">
        <is>
          <t>Barnard Marcus</t>
        </is>
      </c>
      <c r="C75" s="12" t="n">
        <v>7</v>
      </c>
      <c r="D75" s="12" t="inlineStr">
        <is>
          <t>https://www.barnardmarcusauctions.co.uk/auctions/23-june-2026/699879/</t>
        </is>
      </c>
      <c r="E75" s="12" t="inlineStr"/>
      <c r="F75" s="12" t="inlineStr">
        <is>
          <t>44A, Westville Road, London, W12 9BD — Long leasehold ground floor self-contained garden flat requiring updating, Full vacant possession</t>
        </is>
      </c>
      <c r="G75" s="12" t="inlineStr">
        <is>
          <t>W12 9BD</t>
        </is>
      </c>
      <c r="H75" s="13" t="n">
        <v>210000</v>
      </c>
      <c r="I75" s="12" t="n"/>
      <c r="J75" s="12" t="n"/>
      <c r="K75" s="12" t="n"/>
      <c r="L75" s="12" t="inlineStr"/>
      <c r="M75" s="12" t="n"/>
      <c r="N75" s="12" t="n"/>
      <c r="O75" s="12" t="inlineStr"/>
      <c r="P75" s="12" t="n"/>
      <c r="Q75" s="12" t="n"/>
      <c r="R75" s="14">
        <f>IF(AND(M75&lt;&gt;"",K75&lt;&gt;"",K75&lt;&gt;0),M75/K75,"")</f>
        <v/>
      </c>
      <c r="S75" s="14">
        <f>IF(AND(M75&lt;&gt;"",J75&lt;&gt;"",J75&lt;&gt;0),M75/J75,"")</f>
        <v/>
      </c>
      <c r="T75" s="14">
        <f>IF(AND(K75&lt;&gt;"",H75&lt;&gt;"",H75&lt;&gt;0),(K75-H75)/H75,"")</f>
        <v/>
      </c>
      <c r="U75" s="14">
        <f>IF(AND(J75&lt;&gt;"",H75&lt;&gt;"",H75&lt;&gt;0),(J75-H75)/H75,"")</f>
        <v/>
      </c>
      <c r="V75" s="12" t="n"/>
      <c r="W75" s="12" t="n"/>
    </row>
    <row r="76">
      <c r="A76" s="16" t="inlineStr">
        <is>
          <t>23rd June 2026</t>
        </is>
      </c>
      <c r="B76" s="16" t="inlineStr">
        <is>
          <t>Barnard Marcus</t>
        </is>
      </c>
      <c r="C76" s="16" t="n">
        <v>8</v>
      </c>
      <c r="D76" s="16" t="inlineStr">
        <is>
          <t>https://www.barnardmarcusauctions.co.uk/auctions/23-june-2026/698942/</t>
        </is>
      </c>
      <c r="E76" s="16" t="inlineStr"/>
      <c r="F76" s="16" t="inlineStr">
        <is>
          <t>3B, St. Leonards Road, MORTLAKE, London, SW14 7LY — Long leasehold first floor self-contained flat requiring modernisation, Full vacant possession, By order of a Major Housing Association</t>
        </is>
      </c>
      <c r="G76" s="16" t="inlineStr">
        <is>
          <t>SW14 7LY</t>
        </is>
      </c>
      <c r="H76" s="17" t="n">
        <v>175000</v>
      </c>
      <c r="I76" s="16" t="n"/>
      <c r="J76" s="16" t="n"/>
      <c r="K76" s="16" t="n"/>
      <c r="L76" s="16" t="inlineStr"/>
      <c r="M76" s="16" t="n"/>
      <c r="N76" s="16" t="n"/>
      <c r="O76" s="16" t="inlineStr"/>
      <c r="P76" s="16" t="n"/>
      <c r="Q76" s="16" t="n"/>
      <c r="R76" s="14">
        <f>IF(AND(M76&lt;&gt;"",K76&lt;&gt;"",K76&lt;&gt;0),M76/K76,"")</f>
        <v/>
      </c>
      <c r="S76" s="14">
        <f>IF(AND(M76&lt;&gt;"",J76&lt;&gt;"",J76&lt;&gt;0),M76/J76,"")</f>
        <v/>
      </c>
      <c r="T76" s="14">
        <f>IF(AND(K76&lt;&gt;"",H76&lt;&gt;"",H76&lt;&gt;0),(K76-H76)/H76,"")</f>
        <v/>
      </c>
      <c r="U76" s="14">
        <f>IF(AND(J76&lt;&gt;"",H76&lt;&gt;"",H76&lt;&gt;0),(J76-H76)/H76,"")</f>
        <v/>
      </c>
      <c r="V76" s="16" t="n"/>
      <c r="W76" s="16" t="n"/>
    </row>
    <row r="77">
      <c r="A77" s="12" t="inlineStr">
        <is>
          <t>10/06/2026</t>
        </is>
      </c>
      <c r="B77" s="12" t="inlineStr">
        <is>
          <t>Network Auctions</t>
        </is>
      </c>
      <c r="C77" s="12" t="n">
        <v>0</v>
      </c>
      <c r="D77" s="12" t="inlineStr">
        <is>
          <t>https://www.btgeddisonspropertyauctions.com/properties/202605150925sq_baap-100626/for-auction-southend-on-sea</t>
        </is>
      </c>
      <c r="E77" s="12" t="inlineStr"/>
      <c r="F77" s="12" t="inlineStr">
        <is>
          <t>29 Philpott Avenue, Southend-On-Sea, Essex SS2 4RJ</t>
        </is>
      </c>
      <c r="G77" s="12" t="inlineStr">
        <is>
          <t>SS2 4RJ</t>
        </is>
      </c>
      <c r="H77" s="13" t="n">
        <v>180000</v>
      </c>
      <c r="I77" s="12" t="n"/>
      <c r="J77" s="12" t="n"/>
      <c r="K77" s="12" t="n"/>
      <c r="L77" s="12" t="inlineStr"/>
      <c r="M77" s="12" t="n"/>
      <c r="N77" s="12" t="n"/>
      <c r="O77" s="12" t="inlineStr"/>
      <c r="P77" s="12" t="n"/>
      <c r="Q77" s="12" t="n"/>
      <c r="R77" s="14">
        <f>IF(AND(M77&lt;&gt;"",K77&lt;&gt;"",K77&lt;&gt;0),M77/K77,"")</f>
        <v/>
      </c>
      <c r="S77" s="14">
        <f>IF(AND(M77&lt;&gt;"",J77&lt;&gt;"",J77&lt;&gt;0),M77/J77,"")</f>
        <v/>
      </c>
      <c r="T77" s="14">
        <f>IF(AND(K77&lt;&gt;"",H77&lt;&gt;"",H77&lt;&gt;0),(K77-H77)/H77,"")</f>
        <v/>
      </c>
      <c r="U77" s="14">
        <f>IF(AND(J77&lt;&gt;"",H77&lt;&gt;"",H77&lt;&gt;0),(J77-H77)/H77,"")</f>
        <v/>
      </c>
      <c r="V77" s="12" t="n"/>
      <c r="W77" s="12" t="n"/>
    </row>
    <row r="78">
      <c r="A78" s="16" t="inlineStr">
        <is>
          <t>16/06/2026</t>
        </is>
      </c>
      <c r="B78" s="16" t="inlineStr">
        <is>
          <t>Network Auctions</t>
        </is>
      </c>
      <c r="C78" s="16" t="n">
        <v>0</v>
      </c>
      <c r="D78" s="16" t="inlineStr">
        <is>
          <t>https://www.btgeddisonspropertyauctions.com/properties/202603201159sq_pjgl-160626/for-auction-high-peak</t>
        </is>
      </c>
      <c r="E78" s="16" t="inlineStr"/>
      <c r="F78" s="16" t="inlineStr">
        <is>
          <t>Land Adjacent to Thornsett Trading Estate, Birch Vale, High Peak, Derbyshire SK22 1AH</t>
        </is>
      </c>
      <c r="G78" s="16" t="inlineStr">
        <is>
          <t>SK22 1AH</t>
        </is>
      </c>
      <c r="H78" s="17" t="n">
        <v>595000</v>
      </c>
      <c r="I78" s="16" t="n"/>
      <c r="J78" s="16" t="n"/>
      <c r="K78" s="16" t="n"/>
      <c r="L78" s="16" t="inlineStr"/>
      <c r="M78" s="16" t="n"/>
      <c r="N78" s="16" t="n"/>
      <c r="O78" s="16" t="inlineStr"/>
      <c r="P78" s="16" t="n"/>
      <c r="Q78" s="16" t="n"/>
      <c r="R78" s="14">
        <f>IF(AND(M78&lt;&gt;"",K78&lt;&gt;"",K78&lt;&gt;0),M78/K78,"")</f>
        <v/>
      </c>
      <c r="S78" s="14">
        <f>IF(AND(M78&lt;&gt;"",J78&lt;&gt;"",J78&lt;&gt;0),M78/J78,"")</f>
        <v/>
      </c>
      <c r="T78" s="14">
        <f>IF(AND(K78&lt;&gt;"",H78&lt;&gt;"",H78&lt;&gt;0),(K78-H78)/H78,"")</f>
        <v/>
      </c>
      <c r="U78" s="14">
        <f>IF(AND(J78&lt;&gt;"",H78&lt;&gt;"",H78&lt;&gt;0),(J78-H78)/H78,"")</f>
        <v/>
      </c>
      <c r="V78" s="16" t="n"/>
      <c r="W78" s="16" t="n"/>
    </row>
    <row r="79">
      <c r="A79" s="12" t="inlineStr">
        <is>
          <t>18/06/2026</t>
        </is>
      </c>
      <c r="B79" s="12" t="inlineStr">
        <is>
          <t>Network Auctions</t>
        </is>
      </c>
      <c r="C79" s="12" t="n">
        <v>0</v>
      </c>
      <c r="D79" s="12" t="inlineStr">
        <is>
          <t>https://www.btgeddisonspropertyauctions.com/properties/202602241100sq_ywgw-180626/for-auction-shrewsbury</t>
        </is>
      </c>
      <c r="E79" s="12" t="inlineStr"/>
      <c r="F79" s="12" t="inlineStr">
        <is>
          <t>Rose Villa, Welshpool Road, Bicton Heath, Shrewsbury, Shropshire SY3 5AH</t>
        </is>
      </c>
      <c r="G79" s="12" t="inlineStr">
        <is>
          <t>SY3 5AH</t>
        </is>
      </c>
      <c r="H79" s="13" t="n">
        <v>395000</v>
      </c>
      <c r="I79" s="12" t="n"/>
      <c r="J79" s="12" t="n"/>
      <c r="K79" s="12" t="n"/>
      <c r="L79" s="12" t="inlineStr"/>
      <c r="M79" s="12" t="n"/>
      <c r="N79" s="12" t="n"/>
      <c r="O79" s="12" t="inlineStr"/>
      <c r="P79" s="12" t="n"/>
      <c r="Q79" s="12" t="n"/>
      <c r="R79" s="14">
        <f>IF(AND(M79&lt;&gt;"",K79&lt;&gt;"",K79&lt;&gt;0),M79/K79,"")</f>
        <v/>
      </c>
      <c r="S79" s="14">
        <f>IF(AND(M79&lt;&gt;"",J79&lt;&gt;"",J79&lt;&gt;0),M79/J79,"")</f>
        <v/>
      </c>
      <c r="T79" s="14">
        <f>IF(AND(K79&lt;&gt;"",H79&lt;&gt;"",H79&lt;&gt;0),(K79-H79)/H79,"")</f>
        <v/>
      </c>
      <c r="U79" s="14">
        <f>IF(AND(J79&lt;&gt;"",H79&lt;&gt;"",H79&lt;&gt;0),(J79-H79)/H79,"")</f>
        <v/>
      </c>
      <c r="V79" s="12" t="n"/>
      <c r="W79" s="12" t="n"/>
    </row>
    <row r="80">
      <c r="A80" s="16" t="inlineStr">
        <is>
          <t>18/06/2026</t>
        </is>
      </c>
      <c r="B80" s="16" t="inlineStr">
        <is>
          <t>Network Auctions</t>
        </is>
      </c>
      <c r="C80" s="16" t="n">
        <v>0</v>
      </c>
      <c r="D80" s="16" t="inlineStr">
        <is>
          <t>https://www.btgeddisonspropertyauctions.com/properties/202605281713sq_whws-180626/for-auction-bolton</t>
        </is>
      </c>
      <c r="E80" s="16" t="inlineStr"/>
      <c r="F80" s="16" t="inlineStr">
        <is>
          <t>8 Walton Fold, Blackburn Road, Turton, Bolton, Lancashire BL7 0QB</t>
        </is>
      </c>
      <c r="G80" s="16" t="inlineStr">
        <is>
          <t>BL7 0QB</t>
        </is>
      </c>
      <c r="H80" s="17" t="n">
        <v>110000</v>
      </c>
      <c r="I80" s="16" t="n"/>
      <c r="J80" s="16" t="n"/>
      <c r="K80" s="16" t="n"/>
      <c r="L80" s="16" t="inlineStr"/>
      <c r="M80" s="16" t="n"/>
      <c r="N80" s="16" t="n"/>
      <c r="O80" s="16" t="inlineStr"/>
      <c r="P80" s="16" t="n"/>
      <c r="Q80" s="16" t="n"/>
      <c r="R80" s="14">
        <f>IF(AND(M80&lt;&gt;"",K80&lt;&gt;"",K80&lt;&gt;0),M80/K80,"")</f>
        <v/>
      </c>
      <c r="S80" s="14">
        <f>IF(AND(M80&lt;&gt;"",J80&lt;&gt;"",J80&lt;&gt;0),M80/J80,"")</f>
        <v/>
      </c>
      <c r="T80" s="14">
        <f>IF(AND(K80&lt;&gt;"",H80&lt;&gt;"",H80&lt;&gt;0),(K80-H80)/H80,"")</f>
        <v/>
      </c>
      <c r="U80" s="14">
        <f>IF(AND(J80&lt;&gt;"",H80&lt;&gt;"",H80&lt;&gt;0),(J80-H80)/H80,"")</f>
        <v/>
      </c>
      <c r="V80" s="16" t="n"/>
      <c r="W80" s="16" t="n"/>
    </row>
    <row r="81">
      <c r="A81" s="12" t="inlineStr">
        <is>
          <t>22/06/2026</t>
        </is>
      </c>
      <c r="B81" s="12" t="inlineStr">
        <is>
          <t>Network Auctions</t>
        </is>
      </c>
      <c r="C81" s="12" t="n">
        <v>0</v>
      </c>
      <c r="D81" s="12" t="inlineStr">
        <is>
          <t>https://www.btgeddisonspropertyauctions.com/properties/202602061040sq_6ogw-220626/for-auction-barnsley</t>
        </is>
      </c>
      <c r="E81" s="12" t="inlineStr"/>
      <c r="F81" s="12" t="inlineStr">
        <is>
          <t>Ebenezer Wesleyan Reform Church, Hunningley Close, Stairfoot, Barnsley, South Yorkshire S70 3DP</t>
        </is>
      </c>
      <c r="G81" s="12" t="inlineStr">
        <is>
          <t>S70 3DP</t>
        </is>
      </c>
      <c r="H81" s="13" t="n">
        <v>200000</v>
      </c>
      <c r="I81" s="12" t="n"/>
      <c r="J81" s="12" t="n"/>
      <c r="K81" s="12" t="n"/>
      <c r="L81" s="12" t="inlineStr"/>
      <c r="M81" s="12" t="n"/>
      <c r="N81" s="12" t="n"/>
      <c r="O81" s="12" t="inlineStr"/>
      <c r="P81" s="12" t="n"/>
      <c r="Q81" s="12" t="n"/>
      <c r="R81" s="14">
        <f>IF(AND(M81&lt;&gt;"",K81&lt;&gt;"",K81&lt;&gt;0),M81/K81,"")</f>
        <v/>
      </c>
      <c r="S81" s="14">
        <f>IF(AND(M81&lt;&gt;"",J81&lt;&gt;"",J81&lt;&gt;0),M81/J81,"")</f>
        <v/>
      </c>
      <c r="T81" s="14">
        <f>IF(AND(K81&lt;&gt;"",H81&lt;&gt;"",H81&lt;&gt;0),(K81-H81)/H81,"")</f>
        <v/>
      </c>
      <c r="U81" s="14">
        <f>IF(AND(J81&lt;&gt;"",H81&lt;&gt;"",H81&lt;&gt;0),(J81-H81)/H81,"")</f>
        <v/>
      </c>
      <c r="V81" s="12" t="n"/>
      <c r="W81" s="12" t="n"/>
    </row>
    <row r="82">
      <c r="A82" s="16" t="inlineStr">
        <is>
          <t>22/06/2026</t>
        </is>
      </c>
      <c r="B82" s="16" t="inlineStr">
        <is>
          <t>Network Auctions</t>
        </is>
      </c>
      <c r="C82" s="16" t="n">
        <v>0</v>
      </c>
      <c r="D82" s="16" t="inlineStr">
        <is>
          <t>https://www.btgeddisonspropertyauctions.com/properties/202602061604sq_x0tu-220626/for-auction-huddersfield</t>
        </is>
      </c>
      <c r="E82" s="16" t="inlineStr"/>
      <c r="F82" s="16" t="inlineStr">
        <is>
          <t>Mulberry Brook, Manchester Road, Marsden, Huddersfield, West Yorkshire HD7 6LP</t>
        </is>
      </c>
      <c r="G82" s="16" t="inlineStr">
        <is>
          <t>HD7 6LP</t>
        </is>
      </c>
      <c r="H82" s="17" t="n">
        <v>875000</v>
      </c>
      <c r="I82" s="16" t="n"/>
      <c r="J82" s="16" t="n"/>
      <c r="K82" s="16" t="n"/>
      <c r="L82" s="16" t="inlineStr"/>
      <c r="M82" s="16" t="n"/>
      <c r="N82" s="16" t="n"/>
      <c r="O82" s="16" t="inlineStr"/>
      <c r="P82" s="16" t="n"/>
      <c r="Q82" s="16" t="n"/>
      <c r="R82" s="14">
        <f>IF(AND(M82&lt;&gt;"",K82&lt;&gt;"",K82&lt;&gt;0),M82/K82,"")</f>
        <v/>
      </c>
      <c r="S82" s="14">
        <f>IF(AND(M82&lt;&gt;"",J82&lt;&gt;"",J82&lt;&gt;0),M82/J82,"")</f>
        <v/>
      </c>
      <c r="T82" s="14">
        <f>IF(AND(K82&lt;&gt;"",H82&lt;&gt;"",H82&lt;&gt;0),(K82-H82)/H82,"")</f>
        <v/>
      </c>
      <c r="U82" s="14">
        <f>IF(AND(J82&lt;&gt;"",H82&lt;&gt;"",H82&lt;&gt;0),(J82-H82)/H82,"")</f>
        <v/>
      </c>
      <c r="V82" s="16" t="n"/>
      <c r="W82" s="16" t="n"/>
    </row>
    <row r="83">
      <c r="A83" s="12" t="inlineStr">
        <is>
          <t>22/06/2026</t>
        </is>
      </c>
      <c r="B83" s="12" t="inlineStr">
        <is>
          <t>Network Auctions</t>
        </is>
      </c>
      <c r="C83" s="12" t="n">
        <v>0</v>
      </c>
      <c r="D83" s="12" t="inlineStr">
        <is>
          <t>https://www.btgeddisonspropertyauctions.com/properties/202603121543sq_aidl-220626/for-auction-huddersfield</t>
        </is>
      </c>
      <c r="E83" s="12" t="inlineStr"/>
      <c r="F83" s="12" t="inlineStr">
        <is>
          <t>Land at Bent Street &amp; Elm Street, Newsome, Huddersfield, West Yorkshire HD4 6NX</t>
        </is>
      </c>
      <c r="G83" s="12" t="inlineStr">
        <is>
          <t>HD4 6NX</t>
        </is>
      </c>
      <c r="H83" s="13" t="n">
        <v>130000</v>
      </c>
      <c r="I83" s="12" t="n"/>
      <c r="J83" s="12" t="n"/>
      <c r="K83" s="12" t="n"/>
      <c r="L83" s="12" t="inlineStr"/>
      <c r="M83" s="12" t="n"/>
      <c r="N83" s="12" t="n"/>
      <c r="O83" s="12" t="inlineStr"/>
      <c r="P83" s="12" t="n"/>
      <c r="Q83" s="12" t="n"/>
      <c r="R83" s="14">
        <f>IF(AND(M83&lt;&gt;"",K83&lt;&gt;"",K83&lt;&gt;0),M83/K83,"")</f>
        <v/>
      </c>
      <c r="S83" s="14">
        <f>IF(AND(M83&lt;&gt;"",J83&lt;&gt;"",J83&lt;&gt;0),M83/J83,"")</f>
        <v/>
      </c>
      <c r="T83" s="14">
        <f>IF(AND(K83&lt;&gt;"",H83&lt;&gt;"",H83&lt;&gt;0),(K83-H83)/H83,"")</f>
        <v/>
      </c>
      <c r="U83" s="14">
        <f>IF(AND(J83&lt;&gt;"",H83&lt;&gt;"",H83&lt;&gt;0),(J83-H83)/H83,"")</f>
        <v/>
      </c>
      <c r="V83" s="12" t="n"/>
      <c r="W83" s="12" t="n"/>
    </row>
    <row r="84">
      <c r="A84" s="16" t="inlineStr">
        <is>
          <t>22/06/2026</t>
        </is>
      </c>
      <c r="B84" s="16" t="inlineStr">
        <is>
          <t>Network Auctions</t>
        </is>
      </c>
      <c r="C84" s="16" t="n">
        <v>0</v>
      </c>
      <c r="D84" s="16" t="inlineStr">
        <is>
          <t>https://www.btgeddisonspropertyauctions.com/properties/202601151148sq_r9vf-220626/for-auction-huddersfield</t>
        </is>
      </c>
      <c r="E84" s="16" t="inlineStr"/>
      <c r="F84" s="16" t="inlineStr">
        <is>
          <t>Edgerton Cemetery Lodge , Cemetery Road, Edgerton, Huddersfield, West Yorkshire HD1 5NF</t>
        </is>
      </c>
      <c r="G84" s="16" t="inlineStr">
        <is>
          <t>HD1 5NF</t>
        </is>
      </c>
      <c r="H84" s="17" t="n">
        <v>125000</v>
      </c>
      <c r="I84" s="16" t="n"/>
      <c r="J84" s="16" t="n"/>
      <c r="K84" s="16" t="n"/>
      <c r="L84" s="16" t="inlineStr"/>
      <c r="M84" s="16" t="n"/>
      <c r="N84" s="16" t="n"/>
      <c r="O84" s="16" t="inlineStr"/>
      <c r="P84" s="16" t="n"/>
      <c r="Q84" s="16" t="n"/>
      <c r="R84" s="14">
        <f>IF(AND(M84&lt;&gt;"",K84&lt;&gt;"",K84&lt;&gt;0),M84/K84,"")</f>
        <v/>
      </c>
      <c r="S84" s="14">
        <f>IF(AND(M84&lt;&gt;"",J84&lt;&gt;"",J84&lt;&gt;0),M84/J84,"")</f>
        <v/>
      </c>
      <c r="T84" s="14">
        <f>IF(AND(K84&lt;&gt;"",H84&lt;&gt;"",H84&lt;&gt;0),(K84-H84)/H84,"")</f>
        <v/>
      </c>
      <c r="U84" s="14">
        <f>IF(AND(J84&lt;&gt;"",H84&lt;&gt;"",H84&lt;&gt;0),(J84-H84)/H84,"")</f>
        <v/>
      </c>
      <c r="V84" s="16" t="n"/>
      <c r="W84" s="16" t="n"/>
    </row>
    <row r="85">
      <c r="A85" s="12" t="inlineStr">
        <is>
          <t>25th June 2026</t>
        </is>
      </c>
      <c r="B85" s="12" t="inlineStr">
        <is>
          <t>Phillip Arnold Auctions</t>
        </is>
      </c>
      <c r="C85" s="12" t="n">
        <v>1</v>
      </c>
      <c r="D85" s="12" t="inlineStr">
        <is>
          <t>https://www.philliparnoldauctions.co.uk/property_details.php?current=1&amp;id=3788</t>
        </is>
      </c>
      <c r="E85" s="12" t="inlineStr"/>
      <c r="F85" s="12" t="inlineStr">
        <is>
          <t>Flat 5 Winchester Way, Scawsby, Doncaster DN5 8LL — The property is located in Scawsby that is within two miles of the centre of Doncaster with its main line station and facilities. Further rail services are available at Bentley within one mile and Adwick within three miles. The area is well served by schools...</t>
        </is>
      </c>
      <c r="G85" s="12" t="inlineStr">
        <is>
          <t>DN5 8LL</t>
        </is>
      </c>
      <c r="H85" s="13" t="n">
        <v>40000</v>
      </c>
      <c r="I85" s="12" t="n"/>
      <c r="J85" s="12" t="n"/>
      <c r="K85" s="12" t="n"/>
      <c r="L85" s="12" t="inlineStr"/>
      <c r="M85" s="12" t="n"/>
      <c r="N85" s="12" t="n"/>
      <c r="O85" s="12" t="inlineStr"/>
      <c r="P85" s="12" t="n"/>
      <c r="Q85" s="12" t="n"/>
      <c r="R85" s="14">
        <f>IF(AND(M85&lt;&gt;"",K85&lt;&gt;"",K85&lt;&gt;0),M85/K85,"")</f>
        <v/>
      </c>
      <c r="S85" s="14">
        <f>IF(AND(M85&lt;&gt;"",J85&lt;&gt;"",J85&lt;&gt;0),M85/J85,"")</f>
        <v/>
      </c>
      <c r="T85" s="14">
        <f>IF(AND(K85&lt;&gt;"",H85&lt;&gt;"",H85&lt;&gt;0),(K85-H85)/H85,"")</f>
        <v/>
      </c>
      <c r="U85" s="14">
        <f>IF(AND(J85&lt;&gt;"",H85&lt;&gt;"",H85&lt;&gt;0),(J85-H85)/H85,"")</f>
        <v/>
      </c>
      <c r="V85" s="12" t="n"/>
      <c r="W85" s="12" t="n"/>
    </row>
    <row r="86">
      <c r="A86" s="16" t="inlineStr">
        <is>
          <t>25th June 2026</t>
        </is>
      </c>
      <c r="B86" s="16" t="inlineStr">
        <is>
          <t>Phillip Arnold Auctions</t>
        </is>
      </c>
      <c r="C86" s="16" t="n">
        <v>2</v>
      </c>
      <c r="D86" s="16" t="inlineStr">
        <is>
          <t>https://www.philliparnoldauctions.co.uk/property_details.php?current=1&amp;id=3784</t>
        </is>
      </c>
      <c r="E86" s="16" t="inlineStr"/>
      <c r="F86" s="16" t="inlineStr">
        <is>
          <t>Flat 12 Hedley Court, 67 Putney Hill, London SW15 3NS — This fourth floor purpose built flat is situated opposite Putney Common and within a mile of the centre of Putney with its main line station and shopping facilities. East Putney for District line services is also within easy reach. The area is well served by...</t>
        </is>
      </c>
      <c r="G86" s="16" t="inlineStr">
        <is>
          <t>SW15 3NS</t>
        </is>
      </c>
      <c r="H86" s="17" t="n">
        <v>130000</v>
      </c>
      <c r="I86" s="16" t="n"/>
      <c r="J86" s="16" t="n"/>
      <c r="K86" s="16" t="n"/>
      <c r="L86" s="16" t="inlineStr"/>
      <c r="M86" s="16" t="n"/>
      <c r="N86" s="16" t="n"/>
      <c r="O86" s="16" t="inlineStr"/>
      <c r="P86" s="16" t="n"/>
      <c r="Q86" s="16" t="n"/>
      <c r="R86" s="14">
        <f>IF(AND(M86&lt;&gt;"",K86&lt;&gt;"",K86&lt;&gt;0),M86/K86,"")</f>
        <v/>
      </c>
      <c r="S86" s="14">
        <f>IF(AND(M86&lt;&gt;"",J86&lt;&gt;"",J86&lt;&gt;0),M86/J86,"")</f>
        <v/>
      </c>
      <c r="T86" s="14">
        <f>IF(AND(K86&lt;&gt;"",H86&lt;&gt;"",H86&lt;&gt;0),(K86-H86)/H86,"")</f>
        <v/>
      </c>
      <c r="U86" s="14">
        <f>IF(AND(J86&lt;&gt;"",H86&lt;&gt;"",H86&lt;&gt;0),(J86-H86)/H86,"")</f>
        <v/>
      </c>
      <c r="V86" s="16" t="n"/>
      <c r="W86" s="16" t="n"/>
    </row>
    <row r="87">
      <c r="A87" s="12" t="inlineStr">
        <is>
          <t>25th June 2026</t>
        </is>
      </c>
      <c r="B87" s="12" t="inlineStr">
        <is>
          <t>Phillip Arnold Auctions</t>
        </is>
      </c>
      <c r="C87" s="12" t="n">
        <v>3</v>
      </c>
      <c r="D87" s="12" t="inlineStr">
        <is>
          <t>https://www.philliparnoldauctions.co.uk/property_details.php?current=1&amp;id=3754</t>
        </is>
      </c>
      <c r="E87" s="12" t="inlineStr"/>
      <c r="F87" s="12" t="inlineStr">
        <is>
          <t>5a Swains Market, Flackwell Heath, High Wycombe HP10 9BL — This spacious split level maisonette is situated in the popular area of Flackwell Heath. The area is well served by schools and bus routes. Rail services are available within two miles at Bourne End and within two and a half miles at the main centre of High...</t>
        </is>
      </c>
      <c r="G87" s="12" t="inlineStr">
        <is>
          <t>HP10 9BL</t>
        </is>
      </c>
      <c r="H87" s="13" t="n">
        <v>110000</v>
      </c>
      <c r="I87" s="12" t="n"/>
      <c r="J87" s="12" t="n"/>
      <c r="K87" s="12" t="n"/>
      <c r="L87" s="12" t="inlineStr"/>
      <c r="M87" s="12" t="n"/>
      <c r="N87" s="12" t="n"/>
      <c r="O87" s="12" t="inlineStr"/>
      <c r="P87" s="12" t="n"/>
      <c r="Q87" s="12" t="n"/>
      <c r="R87" s="14">
        <f>IF(AND(M87&lt;&gt;"",K87&lt;&gt;"",K87&lt;&gt;0),M87/K87,"")</f>
        <v/>
      </c>
      <c r="S87" s="14">
        <f>IF(AND(M87&lt;&gt;"",J87&lt;&gt;"",J87&lt;&gt;0),M87/J87,"")</f>
        <v/>
      </c>
      <c r="T87" s="14">
        <f>IF(AND(K87&lt;&gt;"",H87&lt;&gt;"",H87&lt;&gt;0),(K87-H87)/H87,"")</f>
        <v/>
      </c>
      <c r="U87" s="14">
        <f>IF(AND(J87&lt;&gt;"",H87&lt;&gt;"",H87&lt;&gt;0),(J87-H87)/H87,"")</f>
        <v/>
      </c>
      <c r="V87" s="12" t="n"/>
      <c r="W87" s="12" t="n"/>
    </row>
    <row r="88">
      <c r="A88" s="16" t="inlineStr">
        <is>
          <t>25th June 2026</t>
        </is>
      </c>
      <c r="B88" s="16" t="inlineStr">
        <is>
          <t>Phillip Arnold Auctions</t>
        </is>
      </c>
      <c r="C88" s="16" t="n">
        <v>4</v>
      </c>
      <c r="D88" s="16" t="inlineStr">
        <is>
          <t>https://www.philliparnoldauctions.co.uk/property_details.php?current=1&amp;id=3776</t>
        </is>
      </c>
      <c r="E88" s="16" t="inlineStr"/>
      <c r="F88" s="16" t="inlineStr">
        <is>
          <t>98 Princes Road, Watford, Hertfordshire WD18 7RS — This mid terraced house is situated within approximately a mile of Watford Junction and Watford High Street centres. This is also within easy access of the town centre with its major shopping precinct. Good road links are easily accessible including the M1...</t>
        </is>
      </c>
      <c r="G88" s="16" t="inlineStr">
        <is>
          <t>WD18 7RS</t>
        </is>
      </c>
      <c r="H88" s="17" t="n">
        <v>230000</v>
      </c>
      <c r="I88" s="16" t="n"/>
      <c r="J88" s="16" t="n"/>
      <c r="K88" s="16" t="n"/>
      <c r="L88" s="16" t="inlineStr"/>
      <c r="M88" s="16" t="n"/>
      <c r="N88" s="16" t="n"/>
      <c r="O88" s="16" t="inlineStr"/>
      <c r="P88" s="16" t="n"/>
      <c r="Q88" s="16" t="n"/>
      <c r="R88" s="14">
        <f>IF(AND(M88&lt;&gt;"",K88&lt;&gt;"",K88&lt;&gt;0),M88/K88,"")</f>
        <v/>
      </c>
      <c r="S88" s="14">
        <f>IF(AND(M88&lt;&gt;"",J88&lt;&gt;"",J88&lt;&gt;0),M88/J88,"")</f>
        <v/>
      </c>
      <c r="T88" s="14">
        <f>IF(AND(K88&lt;&gt;"",H88&lt;&gt;"",H88&lt;&gt;0),(K88-H88)/H88,"")</f>
        <v/>
      </c>
      <c r="U88" s="14">
        <f>IF(AND(J88&lt;&gt;"",H88&lt;&gt;"",H88&lt;&gt;0),(J88-H88)/H88,"")</f>
        <v/>
      </c>
      <c r="V88" s="16" t="n"/>
      <c r="W88" s="16" t="n"/>
    </row>
    <row r="89">
      <c r="A89" s="12" t="inlineStr">
        <is>
          <t>25th June 2026</t>
        </is>
      </c>
      <c r="B89" s="12" t="inlineStr">
        <is>
          <t>Phillip Arnold Auctions</t>
        </is>
      </c>
      <c r="C89" s="12" t="n">
        <v>5</v>
      </c>
      <c r="D89" s="12" t="inlineStr">
        <is>
          <t>https://www.philliparnoldauctions.co.uk/property_details.php?current=1&amp;id=3777</t>
        </is>
      </c>
      <c r="E89" s="12" t="inlineStr"/>
      <c r="F89" s="12" t="inlineStr">
        <is>
          <t>8 Bays Farm Court, 480 Bath Road, Longford, Middlesex UB7 0DY — This larger than average first floor studio flat forms part of a development within the village of Longford that is approximately two miles to the south of West Drayton with its Elizabeth Line Station. Heathrow London Airport is to the south along with access...</t>
        </is>
      </c>
      <c r="G89" s="12" t="inlineStr">
        <is>
          <t>UB7 0DY</t>
        </is>
      </c>
      <c r="H89" s="13" t="n">
        <v>85000</v>
      </c>
      <c r="I89" s="12" t="n"/>
      <c r="J89" s="12" t="n"/>
      <c r="K89" s="12" t="n"/>
      <c r="L89" s="12" t="inlineStr"/>
      <c r="M89" s="12" t="n"/>
      <c r="N89" s="12" t="n"/>
      <c r="O89" s="12" t="inlineStr"/>
      <c r="P89" s="12" t="n"/>
      <c r="Q89" s="12" t="n"/>
      <c r="R89" s="14">
        <f>IF(AND(M89&lt;&gt;"",K89&lt;&gt;"",K89&lt;&gt;0),M89/K89,"")</f>
        <v/>
      </c>
      <c r="S89" s="14">
        <f>IF(AND(M89&lt;&gt;"",J89&lt;&gt;"",J89&lt;&gt;0),M89/J89,"")</f>
        <v/>
      </c>
      <c r="T89" s="14">
        <f>IF(AND(K89&lt;&gt;"",H89&lt;&gt;"",H89&lt;&gt;0),(K89-H89)/H89,"")</f>
        <v/>
      </c>
      <c r="U89" s="14">
        <f>IF(AND(J89&lt;&gt;"",H89&lt;&gt;"",H89&lt;&gt;0),(J89-H89)/H89,"")</f>
        <v/>
      </c>
      <c r="V89" s="12" t="n"/>
      <c r="W89" s="12" t="n"/>
    </row>
    <row r="90">
      <c r="A90" s="16" t="inlineStr">
        <is>
          <t>25th June 2026</t>
        </is>
      </c>
      <c r="B90" s="16" t="inlineStr">
        <is>
          <t>Phillip Arnold Auctions</t>
        </is>
      </c>
      <c r="C90" s="16" t="n">
        <v>6</v>
      </c>
      <c r="D90" s="16" t="inlineStr">
        <is>
          <t>https://www.philliparnoldauctions.co.uk/property_details.php?current=1&amp;id=3791</t>
        </is>
      </c>
      <c r="E90" s="16" t="inlineStr"/>
      <c r="F90" s="16" t="inlineStr">
        <is>
          <t>90 Willenhall Drive, Hayes, Middlesex UB3 2UX — The property is situated in a popular development off Botwell Lane, being less than a mile from Hayes Town Centre with its range of shops and Elizabeth Line Station. There is also easy access into the main towns of Uxbridge, Southall and Ealing. Good road...</t>
        </is>
      </c>
      <c r="G90" s="16" t="inlineStr">
        <is>
          <t>UB3 2UX</t>
        </is>
      </c>
      <c r="H90" s="17" t="n">
        <v>90000</v>
      </c>
      <c r="I90" s="16" t="n"/>
      <c r="J90" s="16" t="n"/>
      <c r="K90" s="16" t="n"/>
      <c r="L90" s="16" t="inlineStr"/>
      <c r="M90" s="16" t="n"/>
      <c r="N90" s="16" t="n"/>
      <c r="O90" s="16" t="inlineStr"/>
      <c r="P90" s="16" t="n"/>
      <c r="Q90" s="16" t="n"/>
      <c r="R90" s="14">
        <f>IF(AND(M90&lt;&gt;"",K90&lt;&gt;"",K90&lt;&gt;0),M90/K90,"")</f>
        <v/>
      </c>
      <c r="S90" s="14">
        <f>IF(AND(M90&lt;&gt;"",J90&lt;&gt;"",J90&lt;&gt;0),M90/J90,"")</f>
        <v/>
      </c>
      <c r="T90" s="14">
        <f>IF(AND(K90&lt;&gt;"",H90&lt;&gt;"",H90&lt;&gt;0),(K90-H90)/H90,"")</f>
        <v/>
      </c>
      <c r="U90" s="14">
        <f>IF(AND(J90&lt;&gt;"",H90&lt;&gt;"",H90&lt;&gt;0),(J90-H90)/H90,"")</f>
        <v/>
      </c>
      <c r="V90" s="16" t="n"/>
      <c r="W90" s="16" t="n"/>
    </row>
    <row r="91">
      <c r="A91" s="12" t="inlineStr">
        <is>
          <t>25th June 2026</t>
        </is>
      </c>
      <c r="B91" s="12" t="inlineStr">
        <is>
          <t>Phillip Arnold Auctions</t>
        </is>
      </c>
      <c r="C91" s="12" t="n">
        <v>7</v>
      </c>
      <c r="D91" s="12" t="inlineStr">
        <is>
          <t>https://www.philliparnoldauctions.co.uk/property_details.php?current=1&amp;id=3782</t>
        </is>
      </c>
      <c r="E91" s="12" t="inlineStr"/>
      <c r="F91" s="12" t="inlineStr">
        <is>
          <t>Unit 4a, Carters Square, Uttoxeter, Staffordshire ST14 7FN — This end of terrace single storey retail property is situated within a market town centre location. Uttoxeter is located between Stoke and Derby on the A50 and within easy reach of the M6 that connects The Midlands to the North West. Rail services are...</t>
        </is>
      </c>
      <c r="G91" s="12" t="inlineStr">
        <is>
          <t>ST14 7FN</t>
        </is>
      </c>
      <c r="H91" s="13" t="n">
        <v>130000</v>
      </c>
      <c r="I91" s="12" t="n"/>
      <c r="J91" s="12" t="n"/>
      <c r="K91" s="12" t="n"/>
      <c r="L91" s="12" t="inlineStr"/>
      <c r="M91" s="12" t="n"/>
      <c r="N91" s="12" t="n"/>
      <c r="O91" s="12" t="inlineStr"/>
      <c r="P91" s="12" t="n"/>
      <c r="Q91" s="12" t="n"/>
      <c r="R91" s="14">
        <f>IF(AND(M91&lt;&gt;"",K91&lt;&gt;"",K91&lt;&gt;0),M91/K91,"")</f>
        <v/>
      </c>
      <c r="S91" s="14">
        <f>IF(AND(M91&lt;&gt;"",J91&lt;&gt;"",J91&lt;&gt;0),M91/J91,"")</f>
        <v/>
      </c>
      <c r="T91" s="14">
        <f>IF(AND(K91&lt;&gt;"",H91&lt;&gt;"",H91&lt;&gt;0),(K91-H91)/H91,"")</f>
        <v/>
      </c>
      <c r="U91" s="14">
        <f>IF(AND(J91&lt;&gt;"",H91&lt;&gt;"",H91&lt;&gt;0),(J91-H91)/H91,"")</f>
        <v/>
      </c>
      <c r="V91" s="12" t="n"/>
      <c r="W91" s="12" t="n"/>
    </row>
    <row r="92">
      <c r="A92" s="16" t="inlineStr">
        <is>
          <t>25th June 2026</t>
        </is>
      </c>
      <c r="B92" s="16" t="inlineStr">
        <is>
          <t>Phillip Arnold Auctions</t>
        </is>
      </c>
      <c r="C92" s="16" t="n">
        <v>8</v>
      </c>
      <c r="D92" s="16" t="inlineStr">
        <is>
          <t>https://www.philliparnoldauctions.co.uk/property_details.php?current=1&amp;id=3787</t>
        </is>
      </c>
      <c r="E92" s="16" t="inlineStr"/>
      <c r="F92" s="16" t="inlineStr">
        <is>
          <t>Site Rear Of 6 Woodham Lane, New Haw, Addlestone KT15 3NA — This development site is situated in a popular location within close proximity of Byfleet and New Haw station and the centre of Addlestone. Good road links are easily accessible including the M25 London Orbital Motorway that provides excellent links to other...</t>
        </is>
      </c>
      <c r="G92" s="16" t="inlineStr">
        <is>
          <t>KT15 3NA</t>
        </is>
      </c>
      <c r="H92" s="17" t="n">
        <v>230000</v>
      </c>
      <c r="I92" s="16" t="n"/>
      <c r="J92" s="16" t="n"/>
      <c r="K92" s="16" t="n"/>
      <c r="L92" s="16" t="inlineStr"/>
      <c r="M92" s="16" t="n"/>
      <c r="N92" s="16" t="n"/>
      <c r="O92" s="16" t="inlineStr"/>
      <c r="P92" s="16" t="n"/>
      <c r="Q92" s="16" t="n"/>
      <c r="R92" s="14">
        <f>IF(AND(M92&lt;&gt;"",K92&lt;&gt;"",K92&lt;&gt;0),M92/K92,"")</f>
        <v/>
      </c>
      <c r="S92" s="14">
        <f>IF(AND(M92&lt;&gt;"",J92&lt;&gt;"",J92&lt;&gt;0),M92/J92,"")</f>
        <v/>
      </c>
      <c r="T92" s="14">
        <f>IF(AND(K92&lt;&gt;"",H92&lt;&gt;"",H92&lt;&gt;0),(K92-H92)/H92,"")</f>
        <v/>
      </c>
      <c r="U92" s="14">
        <f>IF(AND(J92&lt;&gt;"",H92&lt;&gt;"",H92&lt;&gt;0),(J92-H92)/H92,"")</f>
        <v/>
      </c>
      <c r="V92" s="16" t="n"/>
      <c r="W92" s="16" t="n"/>
    </row>
    <row r="93">
      <c r="A93" s="12" t="inlineStr">
        <is>
          <t>23 July 2026</t>
        </is>
      </c>
      <c r="B93" s="12" t="inlineStr">
        <is>
          <t>Landmark Auctions</t>
        </is>
      </c>
      <c r="C93" s="12" t="n">
        <v>1</v>
      </c>
      <c r="D93" s="12" t="inlineStr">
        <is>
          <t>https://onlineauctions.landmarkauctions.co.uk/lot/details/184963</t>
        </is>
      </c>
      <c r="E93" s="12" t="inlineStr"/>
      <c r="F93" s="12" t="inlineStr">
        <is>
          <t>55 Axminster Road, London, N7 6BP</t>
        </is>
      </c>
      <c r="G93" s="12" t="inlineStr">
        <is>
          <t>N7 6BP</t>
        </is>
      </c>
      <c r="H93" s="13" t="n">
        <v>1200000</v>
      </c>
      <c r="I93" s="12" t="n"/>
      <c r="J93" s="12" t="n"/>
      <c r="K93" s="12" t="n"/>
      <c r="L93" s="12" t="inlineStr"/>
      <c r="M93" s="12" t="n"/>
      <c r="N93" s="12" t="n"/>
      <c r="O93" s="12" t="inlineStr"/>
      <c r="P93" s="12" t="n"/>
      <c r="Q93" s="12" t="n"/>
      <c r="R93" s="14">
        <f>IF(AND(M93&lt;&gt;"",K93&lt;&gt;"",K93&lt;&gt;0),M93/K93,"")</f>
        <v/>
      </c>
      <c r="S93" s="14">
        <f>IF(AND(M93&lt;&gt;"",J93&lt;&gt;"",J93&lt;&gt;0),M93/J93,"")</f>
        <v/>
      </c>
      <c r="T93" s="14">
        <f>IF(AND(K93&lt;&gt;"",H93&lt;&gt;"",H93&lt;&gt;0),(K93-H93)/H93,"")</f>
        <v/>
      </c>
      <c r="U93" s="14">
        <f>IF(AND(J93&lt;&gt;"",H93&lt;&gt;"",H93&lt;&gt;0),(J93-H93)/H93,"")</f>
        <v/>
      </c>
      <c r="V93" s="12" t="n"/>
      <c r="W93" s="12" t="n"/>
    </row>
    <row r="94">
      <c r="A94" s="16" t="inlineStr">
        <is>
          <t>23 July 2026</t>
        </is>
      </c>
      <c r="B94" s="16" t="inlineStr">
        <is>
          <t>Landmark Auctions</t>
        </is>
      </c>
      <c r="C94" s="16" t="n">
        <v>4</v>
      </c>
      <c r="D94" s="16" t="inlineStr">
        <is>
          <t>https://onlineauctions.landmarkauctions.co.uk/lot/details/184971</t>
        </is>
      </c>
      <c r="E94" s="16" t="inlineStr"/>
      <c r="F94" s="16" t="inlineStr">
        <is>
          <t>111B Bathurst Gardens, London, Brent, NW10 5JJ</t>
        </is>
      </c>
      <c r="G94" s="16" t="inlineStr">
        <is>
          <t>NW10 5JJ</t>
        </is>
      </c>
      <c r="H94" s="17" t="n">
        <v>550000</v>
      </c>
      <c r="I94" s="16" t="n"/>
      <c r="J94" s="16" t="n"/>
      <c r="K94" s="16" t="n"/>
      <c r="L94" s="16" t="inlineStr"/>
      <c r="M94" s="16" t="n"/>
      <c r="N94" s="16" t="n"/>
      <c r="O94" s="16" t="inlineStr"/>
      <c r="P94" s="16" t="n"/>
      <c r="Q94" s="16" t="n"/>
      <c r="R94" s="14">
        <f>IF(AND(M94&lt;&gt;"",K94&lt;&gt;"",K94&lt;&gt;0),M94/K94,"")</f>
        <v/>
      </c>
      <c r="S94" s="14">
        <f>IF(AND(M94&lt;&gt;"",J94&lt;&gt;"",J94&lt;&gt;0),M94/J94,"")</f>
        <v/>
      </c>
      <c r="T94" s="14">
        <f>IF(AND(K94&lt;&gt;"",H94&lt;&gt;"",H94&lt;&gt;0),(K94-H94)/H94,"")</f>
        <v/>
      </c>
      <c r="U94" s="14">
        <f>IF(AND(J94&lt;&gt;"",H94&lt;&gt;"",H94&lt;&gt;0),(J94-H94)/H94,"")</f>
        <v/>
      </c>
      <c r="V94" s="16" t="n"/>
      <c r="W94" s="16" t="n"/>
    </row>
    <row r="95">
      <c r="A95" s="12" t="inlineStr">
        <is>
          <t>23 July 2026</t>
        </is>
      </c>
      <c r="B95" s="12" t="inlineStr">
        <is>
          <t>Landmark Auctions</t>
        </is>
      </c>
      <c r="C95" s="12" t="n">
        <v>6</v>
      </c>
      <c r="D95" s="12" t="inlineStr">
        <is>
          <t>https://onlineauctions.landmarkauctions.co.uk/lot/details/184987</t>
        </is>
      </c>
      <c r="E95" s="12" t="inlineStr"/>
      <c r="F95" s="12" t="inlineStr">
        <is>
          <t>Land lying north west of Pius Drove, Pius Drove, Upwell, Norfolk, PE14 9AL</t>
        </is>
      </c>
      <c r="G95" s="12" t="inlineStr">
        <is>
          <t>PE14 9AL</t>
        </is>
      </c>
      <c r="H95" s="13" t="n">
        <v>60000</v>
      </c>
      <c r="I95" s="12" t="n"/>
      <c r="J95" s="12" t="n"/>
      <c r="K95" s="12" t="n"/>
      <c r="L95" s="12" t="inlineStr"/>
      <c r="M95" s="12" t="n"/>
      <c r="N95" s="12" t="n"/>
      <c r="O95" s="12" t="inlineStr"/>
      <c r="P95" s="12" t="n"/>
      <c r="Q95" s="12" t="n"/>
      <c r="R95" s="14">
        <f>IF(AND(M95&lt;&gt;"",K95&lt;&gt;"",K95&lt;&gt;0),M95/K95,"")</f>
        <v/>
      </c>
      <c r="S95" s="14">
        <f>IF(AND(M95&lt;&gt;"",J95&lt;&gt;"",J95&lt;&gt;0),M95/J95,"")</f>
        <v/>
      </c>
      <c r="T95" s="14">
        <f>IF(AND(K95&lt;&gt;"",H95&lt;&gt;"",H95&lt;&gt;0),(K95-H95)/H95,"")</f>
        <v/>
      </c>
      <c r="U95" s="14">
        <f>IF(AND(J95&lt;&gt;"",H95&lt;&gt;"",H95&lt;&gt;0),(J95-H95)/H95,"")</f>
        <v/>
      </c>
      <c r="V95" s="12" t="n"/>
      <c r="W95" s="12" t="n"/>
    </row>
    <row r="96">
      <c r="A96" s="16" t="inlineStr">
        <is>
          <t>23 July 2026</t>
        </is>
      </c>
      <c r="B96" s="16" t="inlineStr">
        <is>
          <t>Landmark Auctions</t>
        </is>
      </c>
      <c r="C96" s="16" t="n">
        <v>7</v>
      </c>
      <c r="D96" s="16" t="inlineStr">
        <is>
          <t>https://onlineauctions.landmarkauctions.co.uk/lot/details/184989</t>
        </is>
      </c>
      <c r="E96" s="16" t="inlineStr"/>
      <c r="F96" s="16" t="inlineStr">
        <is>
          <t>2c King Edwards Gardens, London, W3 9RG</t>
        </is>
      </c>
      <c r="G96" s="16" t="inlineStr">
        <is>
          <t>W3 9RG</t>
        </is>
      </c>
      <c r="H96" s="17" t="n">
        <v>625000</v>
      </c>
      <c r="I96" s="16" t="n"/>
      <c r="J96" s="16" t="n"/>
      <c r="K96" s="16" t="n"/>
      <c r="L96" s="16" t="inlineStr"/>
      <c r="M96" s="16" t="n"/>
      <c r="N96" s="16" t="n"/>
      <c r="O96" s="16" t="inlineStr"/>
      <c r="P96" s="16" t="n"/>
      <c r="Q96" s="16" t="n"/>
      <c r="R96" s="14">
        <f>IF(AND(M96&lt;&gt;"",K96&lt;&gt;"",K96&lt;&gt;0),M96/K96,"")</f>
        <v/>
      </c>
      <c r="S96" s="14">
        <f>IF(AND(M96&lt;&gt;"",J96&lt;&gt;"",J96&lt;&gt;0),M96/J96,"")</f>
        <v/>
      </c>
      <c r="T96" s="14">
        <f>IF(AND(K96&lt;&gt;"",H96&lt;&gt;"",H96&lt;&gt;0),(K96-H96)/H96,"")</f>
        <v/>
      </c>
      <c r="U96" s="14">
        <f>IF(AND(J96&lt;&gt;"",H96&lt;&gt;"",H96&lt;&gt;0),(J96-H96)/H96,"")</f>
        <v/>
      </c>
      <c r="V96" s="16" t="n"/>
      <c r="W96" s="16" t="n"/>
    </row>
    <row r="97">
      <c r="A97" s="12" t="inlineStr">
        <is>
          <t>23 July 2026</t>
        </is>
      </c>
      <c r="B97" s="12" t="inlineStr">
        <is>
          <t>Landmark Auctions</t>
        </is>
      </c>
      <c r="C97" s="12" t="n">
        <v>8</v>
      </c>
      <c r="D97" s="12" t="inlineStr">
        <is>
          <t>https://onlineauctions.landmarkauctions.co.uk/lot/details/185493</t>
        </is>
      </c>
      <c r="E97" s="12" t="inlineStr"/>
      <c r="F97" s="12" t="inlineStr">
        <is>
          <t>3 Dukes Court, 516 Lordship Lane, London, SE22 8GA</t>
        </is>
      </c>
      <c r="G97" s="12" t="inlineStr">
        <is>
          <t>SE22 8GA</t>
        </is>
      </c>
      <c r="H97" s="13" t="n">
        <v>200000</v>
      </c>
      <c r="I97" s="12" t="n"/>
      <c r="J97" s="12" t="n"/>
      <c r="K97" s="12" t="n"/>
      <c r="L97" s="12" t="inlineStr"/>
      <c r="M97" s="12" t="n"/>
      <c r="N97" s="12" t="n"/>
      <c r="O97" s="12" t="inlineStr"/>
      <c r="P97" s="12" t="n"/>
      <c r="Q97" s="12" t="n"/>
      <c r="R97" s="14">
        <f>IF(AND(M97&lt;&gt;"",K97&lt;&gt;"",K97&lt;&gt;0),M97/K97,"")</f>
        <v/>
      </c>
      <c r="S97" s="14">
        <f>IF(AND(M97&lt;&gt;"",J97&lt;&gt;"",J97&lt;&gt;0),M97/J97,"")</f>
        <v/>
      </c>
      <c r="T97" s="14">
        <f>IF(AND(K97&lt;&gt;"",H97&lt;&gt;"",H97&lt;&gt;0),(K97-H97)/H97,"")</f>
        <v/>
      </c>
      <c r="U97" s="14">
        <f>IF(AND(J97&lt;&gt;"",H97&lt;&gt;"",H97&lt;&gt;0),(J97-H97)/H97,"")</f>
        <v/>
      </c>
      <c r="V97" s="12" t="n"/>
      <c r="W97" s="12" t="n"/>
    </row>
    <row r="98">
      <c r="A98" s="16" t="inlineStr">
        <is>
          <t>23 July 2026</t>
        </is>
      </c>
      <c r="B98" s="16" t="inlineStr">
        <is>
          <t>Landmark Auctions</t>
        </is>
      </c>
      <c r="C98" s="16" t="n">
        <v>9</v>
      </c>
      <c r="D98" s="16" t="inlineStr">
        <is>
          <t>https://onlineauctions.landmarkauctions.co.uk/lot/details/185626</t>
        </is>
      </c>
      <c r="E98" s="16" t="inlineStr"/>
      <c r="F98" s="16" t="inlineStr">
        <is>
          <t>The Coach House, 106 Dover Road, Folkestone, Kent, CT20 1QY</t>
        </is>
      </c>
      <c r="G98" s="16" t="inlineStr">
        <is>
          <t>CT20 1QY</t>
        </is>
      </c>
      <c r="H98" s="17" t="n">
        <v>600000</v>
      </c>
      <c r="I98" s="16" t="n"/>
      <c r="J98" s="16" t="n"/>
      <c r="K98" s="16" t="n"/>
      <c r="L98" s="16" t="inlineStr"/>
      <c r="M98" s="16" t="n"/>
      <c r="N98" s="16" t="n"/>
      <c r="O98" s="16" t="inlineStr"/>
      <c r="P98" s="16" t="n"/>
      <c r="Q98" s="16" t="n"/>
      <c r="R98" s="14">
        <f>IF(AND(M98&lt;&gt;"",K98&lt;&gt;"",K98&lt;&gt;0),M98/K98,"")</f>
        <v/>
      </c>
      <c r="S98" s="14">
        <f>IF(AND(M98&lt;&gt;"",J98&lt;&gt;"",J98&lt;&gt;0),M98/J98,"")</f>
        <v/>
      </c>
      <c r="T98" s="14">
        <f>IF(AND(K98&lt;&gt;"",H98&lt;&gt;"",H98&lt;&gt;0),(K98-H98)/H98,"")</f>
        <v/>
      </c>
      <c r="U98" s="14">
        <f>IF(AND(J98&lt;&gt;"",H98&lt;&gt;"",H98&lt;&gt;0),(J98-H98)/H98,"")</f>
        <v/>
      </c>
      <c r="V98" s="16" t="n"/>
      <c r="W98" s="16" t="n"/>
    </row>
    <row r="99">
      <c r="A99" s="12" t="inlineStr">
        <is>
          <t>23 July 2026</t>
        </is>
      </c>
      <c r="B99" s="12" t="inlineStr">
        <is>
          <t>Landmark Auctions</t>
        </is>
      </c>
      <c r="C99" s="12" t="n">
        <v>11</v>
      </c>
      <c r="D99" s="12" t="inlineStr">
        <is>
          <t>https://onlineauctions.landmarkauctions.co.uk/lot/details/185665</t>
        </is>
      </c>
      <c r="E99" s="12" t="inlineStr"/>
      <c r="F99" s="12" t="inlineStr">
        <is>
          <t>Mears Mooring, River Thames Visitors Centre, Richmond upon Thames, TW10 6TS</t>
        </is>
      </c>
      <c r="G99" s="12" t="inlineStr">
        <is>
          <t>TW10 6TS</t>
        </is>
      </c>
      <c r="H99" s="13" t="n">
        <v>400000</v>
      </c>
      <c r="I99" s="12" t="n"/>
      <c r="J99" s="12" t="n"/>
      <c r="K99" s="12" t="n"/>
      <c r="L99" s="12" t="inlineStr"/>
      <c r="M99" s="12" t="n"/>
      <c r="N99" s="12" t="n"/>
      <c r="O99" s="12" t="inlineStr"/>
      <c r="P99" s="12" t="n"/>
      <c r="Q99" s="12" t="n"/>
      <c r="R99" s="14">
        <f>IF(AND(M99&lt;&gt;"",K99&lt;&gt;"",K99&lt;&gt;0),M99/K99,"")</f>
        <v/>
      </c>
      <c r="S99" s="14">
        <f>IF(AND(M99&lt;&gt;"",J99&lt;&gt;"",J99&lt;&gt;0),M99/J99,"")</f>
        <v/>
      </c>
      <c r="T99" s="14">
        <f>IF(AND(K99&lt;&gt;"",H99&lt;&gt;"",H99&lt;&gt;0),(K99-H99)/H99,"")</f>
        <v/>
      </c>
      <c r="U99" s="14">
        <f>IF(AND(J99&lt;&gt;"",H99&lt;&gt;"",H99&lt;&gt;0),(J99-H99)/H99,"")</f>
        <v/>
      </c>
      <c r="V99" s="12" t="n"/>
      <c r="W99" s="12" t="n"/>
    </row>
    <row r="100">
      <c r="A100" s="16" t="inlineStr">
        <is>
          <t>16/07/2026</t>
        </is>
      </c>
      <c r="B100" s="16" t="inlineStr">
        <is>
          <t>Sutton Kersh</t>
        </is>
      </c>
      <c r="C100" s="16" t="n">
        <v>0</v>
      </c>
      <c r="D100" s="16" t="inlineStr">
        <is>
          <t>https://www.suttonkersh.co.uk/properties/lot/345311/</t>
        </is>
      </c>
      <c r="E100" s="16" t="inlineStr"/>
      <c r="F100" s="16" t="inlineStr">
        <is>
          <t>Oak Lodge, Foxhole Road, Paignton, Devon, TQ3 3TA — VACANT RESIDENTIAL</t>
        </is>
      </c>
      <c r="G100" s="16" t="inlineStr">
        <is>
          <t>TQ3 3TA</t>
        </is>
      </c>
      <c r="H100" s="17" t="n">
        <v>175000</v>
      </c>
      <c r="I100" s="16" t="n"/>
      <c r="J100" s="16" t="n"/>
      <c r="K100" s="16" t="n"/>
      <c r="L100" s="16" t="inlineStr"/>
      <c r="M100" s="16" t="n"/>
      <c r="N100" s="16" t="n"/>
      <c r="O100" s="16" t="inlineStr"/>
      <c r="P100" s="16" t="n"/>
      <c r="Q100" s="16" t="n"/>
      <c r="R100" s="14">
        <f>IF(AND(M100&lt;&gt;"",K100&lt;&gt;"",K100&lt;&gt;0),M100/K100,"")</f>
        <v/>
      </c>
      <c r="S100" s="14">
        <f>IF(AND(M100&lt;&gt;"",J100&lt;&gt;"",J100&lt;&gt;0),M100/J100,"")</f>
        <v/>
      </c>
      <c r="T100" s="14">
        <f>IF(AND(K100&lt;&gt;"",H100&lt;&gt;"",H100&lt;&gt;0),(K100-H100)/H100,"")</f>
        <v/>
      </c>
      <c r="U100" s="14">
        <f>IF(AND(J100&lt;&gt;"",H100&lt;&gt;"",H100&lt;&gt;0),(J100-H100)/H100,"")</f>
        <v/>
      </c>
      <c r="V100" s="16" t="n"/>
      <c r="W100" s="16" t="n"/>
    </row>
    <row r="101">
      <c r="A101" s="12" t="inlineStr">
        <is>
          <t>16/07/2026</t>
        </is>
      </c>
      <c r="B101" s="12" t="inlineStr">
        <is>
          <t>Sutton Kersh</t>
        </is>
      </c>
      <c r="C101" s="12" t="n">
        <v>0</v>
      </c>
      <c r="D101" s="12" t="inlineStr">
        <is>
          <t>https://www.suttonkersh.co.uk/properties/lot/346419/</t>
        </is>
      </c>
      <c r="E101" s="12" t="inlineStr"/>
      <c r="F101" s="12" t="inlineStr">
        <is>
          <t>12 Millvale Street, Liverpool, Merseyside, L6 6BB — VACANT RESIDENTIAL</t>
        </is>
      </c>
      <c r="G101" s="12" t="inlineStr">
        <is>
          <t>L6 6BB</t>
        </is>
      </c>
      <c r="H101" s="13" t="n">
        <v>90000</v>
      </c>
      <c r="I101" s="12" t="n"/>
      <c r="J101" s="12" t="n"/>
      <c r="K101" s="12" t="n"/>
      <c r="L101" s="12" t="inlineStr"/>
      <c r="M101" s="12" t="n"/>
      <c r="N101" s="12" t="n"/>
      <c r="O101" s="12" t="inlineStr"/>
      <c r="P101" s="12" t="n"/>
      <c r="Q101" s="12" t="n"/>
      <c r="R101" s="14">
        <f>IF(AND(M101&lt;&gt;"",K101&lt;&gt;"",K101&lt;&gt;0),M101/K101,"")</f>
        <v/>
      </c>
      <c r="S101" s="14">
        <f>IF(AND(M101&lt;&gt;"",J101&lt;&gt;"",J101&lt;&gt;0),M101/J101,"")</f>
        <v/>
      </c>
      <c r="T101" s="14">
        <f>IF(AND(K101&lt;&gt;"",H101&lt;&gt;"",H101&lt;&gt;0),(K101-H101)/H101,"")</f>
        <v/>
      </c>
      <c r="U101" s="14">
        <f>IF(AND(J101&lt;&gt;"",H101&lt;&gt;"",H101&lt;&gt;0),(J101-H101)/H101,"")</f>
        <v/>
      </c>
      <c r="V101" s="12" t="n"/>
      <c r="W101" s="12" t="n"/>
    </row>
    <row r="102">
      <c r="A102" s="16" t="inlineStr">
        <is>
          <t>16/07/2026</t>
        </is>
      </c>
      <c r="B102" s="16" t="inlineStr">
        <is>
          <t>Sutton Kersh</t>
        </is>
      </c>
      <c r="C102" s="16" t="n">
        <v>0</v>
      </c>
      <c r="D102" s="16" t="inlineStr">
        <is>
          <t>https://www.suttonkersh.co.uk/properties/lot/346201/</t>
        </is>
      </c>
      <c r="E102" s="16" t="inlineStr"/>
      <c r="F102" s="16" t="inlineStr">
        <is>
          <t>26 Beechtree Road, Liverpool, Merseyside, L15 7LW — VACANT RESIDENTIAL</t>
        </is>
      </c>
      <c r="G102" s="16" t="inlineStr">
        <is>
          <t>L15 7LW</t>
        </is>
      </c>
      <c r="H102" s="17" t="n">
        <v>165000</v>
      </c>
      <c r="I102" s="16" t="n"/>
      <c r="J102" s="16" t="n"/>
      <c r="K102" s="16" t="n"/>
      <c r="L102" s="16" t="inlineStr"/>
      <c r="M102" s="16" t="n"/>
      <c r="N102" s="16" t="n"/>
      <c r="O102" s="16" t="inlineStr"/>
      <c r="P102" s="16" t="n"/>
      <c r="Q102" s="16" t="n"/>
      <c r="R102" s="14">
        <f>IF(AND(M102&lt;&gt;"",K102&lt;&gt;"",K102&lt;&gt;0),M102/K102,"")</f>
        <v/>
      </c>
      <c r="S102" s="14">
        <f>IF(AND(M102&lt;&gt;"",J102&lt;&gt;"",J102&lt;&gt;0),M102/J102,"")</f>
        <v/>
      </c>
      <c r="T102" s="14">
        <f>IF(AND(K102&lt;&gt;"",H102&lt;&gt;"",H102&lt;&gt;0),(K102-H102)/H102,"")</f>
        <v/>
      </c>
      <c r="U102" s="14">
        <f>IF(AND(J102&lt;&gt;"",H102&lt;&gt;"",H102&lt;&gt;0),(J102-H102)/H102,"")</f>
        <v/>
      </c>
      <c r="V102" s="16" t="n"/>
      <c r="W102" s="16" t="n"/>
    </row>
    <row r="103">
      <c r="A103" s="12" t="inlineStr">
        <is>
          <t>16/07/2026</t>
        </is>
      </c>
      <c r="B103" s="12" t="inlineStr">
        <is>
          <t>Sutton Kersh</t>
        </is>
      </c>
      <c r="C103" s="12" t="n">
        <v>0</v>
      </c>
      <c r="D103" s="12" t="inlineStr">
        <is>
          <t>https://www.suttonkersh.co.uk/properties/lot/343654/</t>
        </is>
      </c>
      <c r="E103" s="12" t="inlineStr"/>
      <c r="F103" s="12" t="inlineStr">
        <is>
          <t>29 Oxford Drive, Waterloo, Liverpool, Merseyside, L22 7RY — VACANT RESIDENTIAL</t>
        </is>
      </c>
      <c r="G103" s="12" t="inlineStr">
        <is>
          <t>L22 7RY</t>
        </is>
      </c>
      <c r="H103" s="13" t="n">
        <v>225000</v>
      </c>
      <c r="I103" s="12" t="n"/>
      <c r="J103" s="12" t="n"/>
      <c r="K103" s="12" t="n"/>
      <c r="L103" s="12" t="inlineStr"/>
      <c r="M103" s="12" t="n"/>
      <c r="N103" s="12" t="n"/>
      <c r="O103" s="12" t="inlineStr"/>
      <c r="P103" s="12" t="n"/>
      <c r="Q103" s="12" t="n"/>
      <c r="R103" s="14">
        <f>IF(AND(M103&lt;&gt;"",K103&lt;&gt;"",K103&lt;&gt;0),M103/K103,"")</f>
        <v/>
      </c>
      <c r="S103" s="14">
        <f>IF(AND(M103&lt;&gt;"",J103&lt;&gt;"",J103&lt;&gt;0),M103/J103,"")</f>
        <v/>
      </c>
      <c r="T103" s="14">
        <f>IF(AND(K103&lt;&gt;"",H103&lt;&gt;"",H103&lt;&gt;0),(K103-H103)/H103,"")</f>
        <v/>
      </c>
      <c r="U103" s="14">
        <f>IF(AND(J103&lt;&gt;"",H103&lt;&gt;"",H103&lt;&gt;0),(J103-H103)/H103,"")</f>
        <v/>
      </c>
      <c r="V103" s="12" t="n"/>
      <c r="W103" s="12" t="n"/>
    </row>
    <row r="104">
      <c r="A104" s="16" t="inlineStr">
        <is>
          <t>16/07/2026</t>
        </is>
      </c>
      <c r="B104" s="16" t="inlineStr">
        <is>
          <t>Sutton Kersh</t>
        </is>
      </c>
      <c r="C104" s="16" t="n">
        <v>0</v>
      </c>
      <c r="D104" s="16" t="inlineStr">
        <is>
          <t>https://www.suttonkersh.co.uk/properties/lot/346573/</t>
        </is>
      </c>
      <c r="E104" s="16" t="inlineStr"/>
      <c r="F104" s="16" t="inlineStr">
        <is>
          <t>42 Chestnut Grove, Wavertree, Liverpool, Merseyside, L15 8HS — VACANT RESIDENTIAL</t>
        </is>
      </c>
      <c r="G104" s="16" t="inlineStr">
        <is>
          <t>L15 8HS</t>
        </is>
      </c>
      <c r="H104" s="17" t="n">
        <v>275000</v>
      </c>
      <c r="I104" s="16" t="n"/>
      <c r="J104" s="16" t="n"/>
      <c r="K104" s="16" t="n"/>
      <c r="L104" s="16" t="inlineStr"/>
      <c r="M104" s="16" t="n"/>
      <c r="N104" s="16" t="n"/>
      <c r="O104" s="16" t="inlineStr"/>
      <c r="P104" s="16" t="n"/>
      <c r="Q104" s="16" t="n"/>
      <c r="R104" s="14">
        <f>IF(AND(M104&lt;&gt;"",K104&lt;&gt;"",K104&lt;&gt;0),M104/K104,"")</f>
        <v/>
      </c>
      <c r="S104" s="14">
        <f>IF(AND(M104&lt;&gt;"",J104&lt;&gt;"",J104&lt;&gt;0),M104/J104,"")</f>
        <v/>
      </c>
      <c r="T104" s="14">
        <f>IF(AND(K104&lt;&gt;"",H104&lt;&gt;"",H104&lt;&gt;0),(K104-H104)/H104,"")</f>
        <v/>
      </c>
      <c r="U104" s="14">
        <f>IF(AND(J104&lt;&gt;"",H104&lt;&gt;"",H104&lt;&gt;0),(J104-H104)/H104,"")</f>
        <v/>
      </c>
      <c r="V104" s="16" t="n"/>
      <c r="W104" s="16" t="n"/>
    </row>
    <row r="105">
      <c r="A105" s="12" t="inlineStr">
        <is>
          <t>16/07/2026</t>
        </is>
      </c>
      <c r="B105" s="12" t="inlineStr">
        <is>
          <t>Sutton Kersh</t>
        </is>
      </c>
      <c r="C105" s="12" t="n">
        <v>0</v>
      </c>
      <c r="D105" s="12" t="inlineStr">
        <is>
          <t>https://www.suttonkersh.co.uk/properties/lot/347859/</t>
        </is>
      </c>
      <c r="E105" s="12" t="inlineStr"/>
      <c r="F105" s="12" t="inlineStr">
        <is>
          <t>St Georges Works, Schola Green Lane, Morecambe, Lancashire, LA4 5QS — VACANT COMMERCIAL</t>
        </is>
      </c>
      <c r="G105" s="12" t="inlineStr">
        <is>
          <t>LA4 5QS</t>
        </is>
      </c>
      <c r="H105" s="13" t="n">
        <v>75000</v>
      </c>
      <c r="I105" s="12" t="n"/>
      <c r="J105" s="12" t="n"/>
      <c r="K105" s="12" t="n"/>
      <c r="L105" s="12" t="inlineStr"/>
      <c r="M105" s="12" t="n"/>
      <c r="N105" s="12" t="n"/>
      <c r="O105" s="12" t="inlineStr"/>
      <c r="P105" s="12" t="n"/>
      <c r="Q105" s="12" t="n"/>
      <c r="R105" s="14">
        <f>IF(AND(M105&lt;&gt;"",K105&lt;&gt;"",K105&lt;&gt;0),M105/K105,"")</f>
        <v/>
      </c>
      <c r="S105" s="14">
        <f>IF(AND(M105&lt;&gt;"",J105&lt;&gt;"",J105&lt;&gt;0),M105/J105,"")</f>
        <v/>
      </c>
      <c r="T105" s="14">
        <f>IF(AND(K105&lt;&gt;"",H105&lt;&gt;"",H105&lt;&gt;0),(K105-H105)/H105,"")</f>
        <v/>
      </c>
      <c r="U105" s="14">
        <f>IF(AND(J105&lt;&gt;"",H105&lt;&gt;"",H105&lt;&gt;0),(J105-H105)/H105,"")</f>
        <v/>
      </c>
      <c r="V105" s="12" t="n"/>
      <c r="W105" s="12" t="n"/>
    </row>
    <row r="106">
      <c r="A106" s="16" t="inlineStr">
        <is>
          <t>16/07/2026</t>
        </is>
      </c>
      <c r="B106" s="16" t="inlineStr">
        <is>
          <t>Sutton Kersh</t>
        </is>
      </c>
      <c r="C106" s="16" t="n">
        <v>0</v>
      </c>
      <c r="D106" s="16" t="inlineStr">
        <is>
          <t>https://www.suttonkersh.co.uk/properties/lot/344986/</t>
        </is>
      </c>
      <c r="E106" s="16" t="inlineStr"/>
      <c r="F106" s="16" t="inlineStr">
        <is>
          <t>21B Warwick Road, Liverpool, Merseyside, L36 1UU — VACANT RESIDENTIAL</t>
        </is>
      </c>
      <c r="G106" s="16" t="inlineStr">
        <is>
          <t>L36 1UU</t>
        </is>
      </c>
      <c r="H106" s="17" t="n">
        <v>30000</v>
      </c>
      <c r="I106" s="16" t="n"/>
      <c r="J106" s="16" t="n"/>
      <c r="K106" s="16" t="n"/>
      <c r="L106" s="16" t="inlineStr"/>
      <c r="M106" s="16" t="n"/>
      <c r="N106" s="16" t="n"/>
      <c r="O106" s="16" t="inlineStr"/>
      <c r="P106" s="16" t="n"/>
      <c r="Q106" s="16" t="n"/>
      <c r="R106" s="14">
        <f>IF(AND(M106&lt;&gt;"",K106&lt;&gt;"",K106&lt;&gt;0),M106/K106,"")</f>
        <v/>
      </c>
      <c r="S106" s="14">
        <f>IF(AND(M106&lt;&gt;"",J106&lt;&gt;"",J106&lt;&gt;0),M106/J106,"")</f>
        <v/>
      </c>
      <c r="T106" s="14">
        <f>IF(AND(K106&lt;&gt;"",H106&lt;&gt;"",H106&lt;&gt;0),(K106-H106)/H106,"")</f>
        <v/>
      </c>
      <c r="U106" s="14">
        <f>IF(AND(J106&lt;&gt;"",H106&lt;&gt;"",H106&lt;&gt;0),(J106-H106)/H106,"")</f>
        <v/>
      </c>
      <c r="V106" s="16" t="n"/>
      <c r="W106" s="16" t="n"/>
    </row>
    <row r="107">
      <c r="A107" s="12" t="inlineStr">
        <is>
          <t>16/07/2026</t>
        </is>
      </c>
      <c r="B107" s="12" t="inlineStr">
        <is>
          <t>Sutton Kersh</t>
        </is>
      </c>
      <c r="C107" s="12" t="n">
        <v>0</v>
      </c>
      <c r="D107" s="12" t="inlineStr">
        <is>
          <t>https://www.suttonkersh.co.uk/properties/lot/349096/</t>
        </is>
      </c>
      <c r="E107" s="12" t="inlineStr"/>
      <c r="F107" s="12" t="inlineStr">
        <is>
          <t>75 Marlborough Road, Tuebrook, Liverpool, Merseyside, L13 8EA — VACANT RESIDENTIAL</t>
        </is>
      </c>
      <c r="G107" s="12" t="inlineStr">
        <is>
          <t>L13 8EA</t>
        </is>
      </c>
      <c r="H107" s="13" t="n">
        <v>80000</v>
      </c>
      <c r="I107" s="12" t="n"/>
      <c r="J107" s="12" t="n"/>
      <c r="K107" s="12" t="n"/>
      <c r="L107" s="12" t="inlineStr"/>
      <c r="M107" s="12" t="n"/>
      <c r="N107" s="12" t="n"/>
      <c r="O107" s="12" t="inlineStr"/>
      <c r="P107" s="12" t="n"/>
      <c r="Q107" s="12" t="n"/>
      <c r="R107" s="14">
        <f>IF(AND(M107&lt;&gt;"",K107&lt;&gt;"",K107&lt;&gt;0),M107/K107,"")</f>
        <v/>
      </c>
      <c r="S107" s="14">
        <f>IF(AND(M107&lt;&gt;"",J107&lt;&gt;"",J107&lt;&gt;0),M107/J107,"")</f>
        <v/>
      </c>
      <c r="T107" s="14">
        <f>IF(AND(K107&lt;&gt;"",H107&lt;&gt;"",H107&lt;&gt;0),(K107-H107)/H107,"")</f>
        <v/>
      </c>
      <c r="U107" s="14">
        <f>IF(AND(J107&lt;&gt;"",H107&lt;&gt;"",H107&lt;&gt;0),(J107-H107)/H107,"")</f>
        <v/>
      </c>
      <c r="V107" s="12" t="n"/>
      <c r="W107" s="12" t="n"/>
    </row>
    <row r="108">
      <c r="A108" s="16" t="inlineStr">
        <is>
          <t>17th June 2026</t>
        </is>
      </c>
      <c r="B108" s="16" t="inlineStr">
        <is>
          <t>Clive Emson</t>
        </is>
      </c>
      <c r="C108" s="16" t="n">
        <v>2</v>
      </c>
      <c r="D108" s="16" t="inlineStr">
        <is>
          <t>https://www.cliveemson.co.uk/properties/266/2/</t>
        </is>
      </c>
      <c r="E108" s="16" t="inlineStr"/>
      <c r="F108" s="16" t="inlineStr">
        <is>
          <t>Laud Wood, Dunkirk, Faversham, Kent, ME13 9LN</t>
        </is>
      </c>
      <c r="G108" s="16" t="inlineStr">
        <is>
          <t>ME13 9LN</t>
        </is>
      </c>
      <c r="H108" s="17" t="n">
        <v>55000</v>
      </c>
      <c r="I108" s="16" t="n"/>
      <c r="J108" s="16" t="n"/>
      <c r="K108" s="16" t="n"/>
      <c r="L108" s="16" t="inlineStr"/>
      <c r="M108" s="16" t="n"/>
      <c r="N108" s="16" t="n"/>
      <c r="O108" s="16" t="inlineStr"/>
      <c r="P108" s="16" t="n"/>
      <c r="Q108" s="16" t="n"/>
      <c r="R108" s="14">
        <f>IF(AND(M108&lt;&gt;"",K108&lt;&gt;"",K108&lt;&gt;0),M108/K108,"")</f>
        <v/>
      </c>
      <c r="S108" s="14">
        <f>IF(AND(M108&lt;&gt;"",J108&lt;&gt;"",J108&lt;&gt;0),M108/J108,"")</f>
        <v/>
      </c>
      <c r="T108" s="14">
        <f>IF(AND(K108&lt;&gt;"",H108&lt;&gt;"",H108&lt;&gt;0),(K108-H108)/H108,"")</f>
        <v/>
      </c>
      <c r="U108" s="14">
        <f>IF(AND(J108&lt;&gt;"",H108&lt;&gt;"",H108&lt;&gt;0),(J108-H108)/H108,"")</f>
        <v/>
      </c>
      <c r="V108" s="16" t="n"/>
      <c r="W108" s="16" t="n"/>
    </row>
    <row r="109">
      <c r="A109" s="12" t="inlineStr">
        <is>
          <t>17th June 2026</t>
        </is>
      </c>
      <c r="B109" s="12" t="inlineStr">
        <is>
          <t>Clive Emson</t>
        </is>
      </c>
      <c r="C109" s="12" t="n">
        <v>45</v>
      </c>
      <c r="D109" s="12" t="inlineStr">
        <is>
          <t>https://www.cliveemson.co.uk/properties/266/45/</t>
        </is>
      </c>
      <c r="E109" s="12" t="inlineStr"/>
      <c r="F109" s="12" t="inlineStr">
        <is>
          <t>127-129 High Street, Margate, Kent, CT9 1JT</t>
        </is>
      </c>
      <c r="G109" s="12" t="inlineStr">
        <is>
          <t>CT9 1JT</t>
        </is>
      </c>
      <c r="H109" s="13" t="n">
        <v>750000</v>
      </c>
      <c r="I109" s="12" t="n"/>
      <c r="J109" s="12" t="n"/>
      <c r="K109" s="12" t="n"/>
      <c r="L109" s="12" t="inlineStr"/>
      <c r="M109" s="12" t="n"/>
      <c r="N109" s="12" t="n"/>
      <c r="O109" s="12" t="inlineStr"/>
      <c r="P109" s="12" t="n"/>
      <c r="Q109" s="12" t="n"/>
      <c r="R109" s="14">
        <f>IF(AND(M109&lt;&gt;"",K109&lt;&gt;"",K109&lt;&gt;0),M109/K109,"")</f>
        <v/>
      </c>
      <c r="S109" s="14">
        <f>IF(AND(M109&lt;&gt;"",J109&lt;&gt;"",J109&lt;&gt;0),M109/J109,"")</f>
        <v/>
      </c>
      <c r="T109" s="14">
        <f>IF(AND(K109&lt;&gt;"",H109&lt;&gt;"",H109&lt;&gt;0),(K109-H109)/H109,"")</f>
        <v/>
      </c>
      <c r="U109" s="14">
        <f>IF(AND(J109&lt;&gt;"",H109&lt;&gt;"",H109&lt;&gt;0),(J109-H109)/H109,"")</f>
        <v/>
      </c>
      <c r="V109" s="12" t="n"/>
      <c r="W109" s="12" t="n"/>
    </row>
    <row r="110">
      <c r="A110" s="16" t="inlineStr">
        <is>
          <t>17th June 2026</t>
        </is>
      </c>
      <c r="B110" s="16" t="inlineStr">
        <is>
          <t>Clive Emson</t>
        </is>
      </c>
      <c r="C110" s="16" t="n">
        <v>25</v>
      </c>
      <c r="D110" s="16" t="inlineStr">
        <is>
          <t>https://www.cliveemson.co.uk/properties/266/25/</t>
        </is>
      </c>
      <c r="E110" s="16" t="inlineStr"/>
      <c r="F110" s="16" t="inlineStr">
        <is>
          <t>Garage, 17 Buckingham Road, Brighton, BN1 3RH</t>
        </is>
      </c>
      <c r="G110" s="16" t="inlineStr">
        <is>
          <t>BN1 3RH</t>
        </is>
      </c>
      <c r="H110" s="17" t="n">
        <v>47500</v>
      </c>
      <c r="I110" s="16" t="n"/>
      <c r="J110" s="16" t="n"/>
      <c r="K110" s="16" t="n"/>
      <c r="L110" s="16" t="inlineStr"/>
      <c r="M110" s="16" t="n"/>
      <c r="N110" s="16" t="n"/>
      <c r="O110" s="16" t="inlineStr"/>
      <c r="P110" s="16" t="n"/>
      <c r="Q110" s="16" t="n"/>
      <c r="R110" s="14">
        <f>IF(AND(M110&lt;&gt;"",K110&lt;&gt;"",K110&lt;&gt;0),M110/K110,"")</f>
        <v/>
      </c>
      <c r="S110" s="14">
        <f>IF(AND(M110&lt;&gt;"",J110&lt;&gt;"",J110&lt;&gt;0),M110/J110,"")</f>
        <v/>
      </c>
      <c r="T110" s="14">
        <f>IF(AND(K110&lt;&gt;"",H110&lt;&gt;"",H110&lt;&gt;0),(K110-H110)/H110,"")</f>
        <v/>
      </c>
      <c r="U110" s="14">
        <f>IF(AND(J110&lt;&gt;"",H110&lt;&gt;"",H110&lt;&gt;0),(J110-H110)/H110,"")</f>
        <v/>
      </c>
      <c r="V110" s="16" t="n"/>
      <c r="W110" s="16" t="n"/>
    </row>
    <row r="111">
      <c r="A111" s="12" t="inlineStr">
        <is>
          <t>17th June 2026</t>
        </is>
      </c>
      <c r="B111" s="12" t="inlineStr">
        <is>
          <t>Clive Emson</t>
        </is>
      </c>
      <c r="C111" s="12" t="n">
        <v>33</v>
      </c>
      <c r="D111" s="12" t="inlineStr">
        <is>
          <t>https://www.cliveemson.co.uk/properties/266/33/</t>
        </is>
      </c>
      <c r="E111" s="12" t="inlineStr"/>
      <c r="F111" s="12" t="inlineStr">
        <is>
          <t>12-14 East Street, Sittingbourne, Kent, ME10 4RT</t>
        </is>
      </c>
      <c r="G111" s="12" t="inlineStr">
        <is>
          <t>ME10 4RT</t>
        </is>
      </c>
      <c r="H111" s="13" t="n">
        <v>180000</v>
      </c>
      <c r="I111" s="12" t="n"/>
      <c r="J111" s="12" t="n"/>
      <c r="K111" s="12" t="n"/>
      <c r="L111" s="12" t="inlineStr"/>
      <c r="M111" s="12" t="n"/>
      <c r="N111" s="12" t="n"/>
      <c r="O111" s="12" t="inlineStr"/>
      <c r="P111" s="12" t="n"/>
      <c r="Q111" s="12" t="n"/>
      <c r="R111" s="14">
        <f>IF(AND(M111&lt;&gt;"",K111&lt;&gt;"",K111&lt;&gt;0),M111/K111,"")</f>
        <v/>
      </c>
      <c r="S111" s="14">
        <f>IF(AND(M111&lt;&gt;"",J111&lt;&gt;"",J111&lt;&gt;0),M111/J111,"")</f>
        <v/>
      </c>
      <c r="T111" s="14">
        <f>IF(AND(K111&lt;&gt;"",H111&lt;&gt;"",H111&lt;&gt;0),(K111-H111)/H111,"")</f>
        <v/>
      </c>
      <c r="U111" s="14">
        <f>IF(AND(J111&lt;&gt;"",H111&lt;&gt;"",H111&lt;&gt;0),(J111-H111)/H111,"")</f>
        <v/>
      </c>
      <c r="V111" s="12" t="n"/>
      <c r="W111" s="12" t="n"/>
    </row>
    <row r="112">
      <c r="A112" s="16" t="inlineStr">
        <is>
          <t>17th June 2026</t>
        </is>
      </c>
      <c r="B112" s="16" t="inlineStr">
        <is>
          <t>Clive Emson</t>
        </is>
      </c>
      <c r="C112" s="16" t="n">
        <v>1</v>
      </c>
      <c r="D112" s="16" t="inlineStr">
        <is>
          <t>https://www.cliveemson.co.uk/properties/266/1/</t>
        </is>
      </c>
      <c r="E112" s="16" t="inlineStr"/>
      <c r="F112" s="16" t="inlineStr">
        <is>
          <t>Flat 2, 7 Queens Road, Broadstairs, Kent, CT10 1NU</t>
        </is>
      </c>
      <c r="G112" s="16" t="inlineStr">
        <is>
          <t>CT10 1NU</t>
        </is>
      </c>
      <c r="H112" s="17" t="n">
        <v>150000</v>
      </c>
      <c r="I112" s="16" t="n"/>
      <c r="J112" s="16" t="n"/>
      <c r="K112" s="16" t="n"/>
      <c r="L112" s="16" t="inlineStr"/>
      <c r="M112" s="16" t="n"/>
      <c r="N112" s="16" t="n"/>
      <c r="O112" s="16" t="inlineStr"/>
      <c r="P112" s="16" t="n"/>
      <c r="Q112" s="16" t="n"/>
      <c r="R112" s="14">
        <f>IF(AND(M112&lt;&gt;"",K112&lt;&gt;"",K112&lt;&gt;0),M112/K112,"")</f>
        <v/>
      </c>
      <c r="S112" s="14">
        <f>IF(AND(M112&lt;&gt;"",J112&lt;&gt;"",J112&lt;&gt;0),M112/J112,"")</f>
        <v/>
      </c>
      <c r="T112" s="14">
        <f>IF(AND(K112&lt;&gt;"",H112&lt;&gt;"",H112&lt;&gt;0),(K112-H112)/H112,"")</f>
        <v/>
      </c>
      <c r="U112" s="14">
        <f>IF(AND(J112&lt;&gt;"",H112&lt;&gt;"",H112&lt;&gt;0),(J112-H112)/H112,"")</f>
        <v/>
      </c>
      <c r="V112" s="16" t="n"/>
      <c r="W112" s="16" t="n"/>
    </row>
    <row r="113">
      <c r="A113" s="12" t="inlineStr">
        <is>
          <t>17th June 2026</t>
        </is>
      </c>
      <c r="B113" s="12" t="inlineStr">
        <is>
          <t>Clive Emson</t>
        </is>
      </c>
      <c r="C113" s="12" t="n">
        <v>6</v>
      </c>
      <c r="D113" s="12" t="inlineStr">
        <is>
          <t>https://www.cliveemson.co.uk/properties/266/6/</t>
        </is>
      </c>
      <c r="E113" s="12" t="inlineStr"/>
      <c r="F113" s="12" t="inlineStr">
        <is>
          <t>10C High Street, Gosport, Hampshire, PO12 1BX</t>
        </is>
      </c>
      <c r="G113" s="12" t="inlineStr">
        <is>
          <t>PO12 1BX</t>
        </is>
      </c>
      <c r="H113" s="13" t="n">
        <v>60000</v>
      </c>
      <c r="I113" s="12" t="n"/>
      <c r="J113" s="12" t="n"/>
      <c r="K113" s="12" t="n"/>
      <c r="L113" s="12" t="inlineStr"/>
      <c r="M113" s="12" t="n"/>
      <c r="N113" s="12" t="n"/>
      <c r="O113" s="12" t="inlineStr"/>
      <c r="P113" s="12" t="n"/>
      <c r="Q113" s="12" t="n"/>
      <c r="R113" s="14">
        <f>IF(AND(M113&lt;&gt;"",K113&lt;&gt;"",K113&lt;&gt;0),M113/K113,"")</f>
        <v/>
      </c>
      <c r="S113" s="14">
        <f>IF(AND(M113&lt;&gt;"",J113&lt;&gt;"",J113&lt;&gt;0),M113/J113,"")</f>
        <v/>
      </c>
      <c r="T113" s="14">
        <f>IF(AND(K113&lt;&gt;"",H113&lt;&gt;"",H113&lt;&gt;0),(K113-H113)/H113,"")</f>
        <v/>
      </c>
      <c r="U113" s="14">
        <f>IF(AND(J113&lt;&gt;"",H113&lt;&gt;"",H113&lt;&gt;0),(J113-H113)/H113,"")</f>
        <v/>
      </c>
      <c r="V113" s="12" t="n"/>
      <c r="W113" s="12" t="n"/>
    </row>
    <row r="114">
      <c r="A114" s="16" t="inlineStr">
        <is>
          <t>17th June 2026</t>
        </is>
      </c>
      <c r="B114" s="16" t="inlineStr">
        <is>
          <t>Clive Emson</t>
        </is>
      </c>
      <c r="C114" s="16" t="n">
        <v>24</v>
      </c>
      <c r="D114" s="16" t="inlineStr">
        <is>
          <t>https://www.cliveemson.co.uk/properties/266/24/</t>
        </is>
      </c>
      <c r="E114" s="16" t="inlineStr"/>
      <c r="F114" s="16" t="inlineStr">
        <is>
          <t>Land Adj. Poison Cross House, Statenborough Lane, Eastry, Sandwich, Kent, CT13 0DL</t>
        </is>
      </c>
      <c r="G114" s="16" t="inlineStr">
        <is>
          <t>CT13 0DL</t>
        </is>
      </c>
      <c r="H114" s="17" t="n">
        <v>130000</v>
      </c>
      <c r="I114" s="16" t="n"/>
      <c r="J114" s="16" t="n"/>
      <c r="K114" s="16" t="n"/>
      <c r="L114" s="16" t="inlineStr"/>
      <c r="M114" s="16" t="n"/>
      <c r="N114" s="16" t="n"/>
      <c r="O114" s="16" t="inlineStr"/>
      <c r="P114" s="16" t="n"/>
      <c r="Q114" s="16" t="n"/>
      <c r="R114" s="14">
        <f>IF(AND(M114&lt;&gt;"",K114&lt;&gt;"",K114&lt;&gt;0),M114/K114,"")</f>
        <v/>
      </c>
      <c r="S114" s="14">
        <f>IF(AND(M114&lt;&gt;"",J114&lt;&gt;"",J114&lt;&gt;0),M114/J114,"")</f>
        <v/>
      </c>
      <c r="T114" s="14">
        <f>IF(AND(K114&lt;&gt;"",H114&lt;&gt;"",H114&lt;&gt;0),(K114-H114)/H114,"")</f>
        <v/>
      </c>
      <c r="U114" s="14">
        <f>IF(AND(J114&lt;&gt;"",H114&lt;&gt;"",H114&lt;&gt;0),(J114-H114)/H114,"")</f>
        <v/>
      </c>
      <c r="V114" s="16" t="n"/>
      <c r="W114" s="16" t="n"/>
    </row>
    <row r="115">
      <c r="A115" s="12" t="inlineStr">
        <is>
          <t>17th June 2026</t>
        </is>
      </c>
      <c r="B115" s="12" t="inlineStr">
        <is>
          <t>Clive Emson</t>
        </is>
      </c>
      <c r="C115" s="12" t="n">
        <v>3</v>
      </c>
      <c r="D115" s="12" t="inlineStr">
        <is>
          <t>https://www.cliveemson.co.uk/properties/266/3/</t>
        </is>
      </c>
      <c r="E115" s="12" t="inlineStr"/>
      <c r="F115" s="12" t="inlineStr">
        <is>
          <t>5 Peel Street, Maidstone, Kent, ME14 2SA</t>
        </is>
      </c>
      <c r="G115" s="12" t="inlineStr">
        <is>
          <t>ME14 2SA</t>
        </is>
      </c>
      <c r="H115" s="13" t="n">
        <v>250000</v>
      </c>
      <c r="I115" s="12" t="n"/>
      <c r="J115" s="12" t="n"/>
      <c r="K115" s="12" t="n"/>
      <c r="L115" s="12" t="inlineStr"/>
      <c r="M115" s="12" t="n"/>
      <c r="N115" s="12" t="n"/>
      <c r="O115" s="12" t="inlineStr"/>
      <c r="P115" s="12" t="n"/>
      <c r="Q115" s="12" t="n"/>
      <c r="R115" s="14">
        <f>IF(AND(M115&lt;&gt;"",K115&lt;&gt;"",K115&lt;&gt;0),M115/K115,"")</f>
        <v/>
      </c>
      <c r="S115" s="14">
        <f>IF(AND(M115&lt;&gt;"",J115&lt;&gt;"",J115&lt;&gt;0),M115/J115,"")</f>
        <v/>
      </c>
      <c r="T115" s="14">
        <f>IF(AND(K115&lt;&gt;"",H115&lt;&gt;"",H115&lt;&gt;0),(K115-H115)/H115,"")</f>
        <v/>
      </c>
      <c r="U115" s="14">
        <f>IF(AND(J115&lt;&gt;"",H115&lt;&gt;"",H115&lt;&gt;0),(J115-H115)/H115,"")</f>
        <v/>
      </c>
      <c r="V115" s="12" t="n"/>
      <c r="W115" s="12" t="n"/>
    </row>
    <row r="116">
      <c r="A116" s="16" t="inlineStr">
        <is>
          <t>24 June 2026</t>
        </is>
      </c>
      <c r="B116" s="16" t="inlineStr">
        <is>
          <t>Palace Auctions</t>
        </is>
      </c>
      <c r="C116" s="16" t="n">
        <v>0</v>
      </c>
      <c r="D116" s="16" t="inlineStr">
        <is>
          <t>https://palaceauctions.com/property/baron-pumping-station-waterfoot-auction/</t>
        </is>
      </c>
      <c r="E116" s="16" t="inlineStr"/>
      <c r="F116" s="16" t="inlineStr">
        <is>
          <t>Baron Pumping Station, Baron Fold, Waterfoot, Rossendale, BB4 7HA</t>
        </is>
      </c>
      <c r="G116" s="16" t="inlineStr">
        <is>
          <t>BB4 7HA</t>
        </is>
      </c>
      <c r="H116" s="17" t="n">
        <v>20000</v>
      </c>
      <c r="I116" s="16" t="n"/>
      <c r="J116" s="16" t="n"/>
      <c r="K116" s="16" t="n"/>
      <c r="L116" s="16" t="inlineStr"/>
      <c r="M116" s="16" t="n"/>
      <c r="N116" s="16" t="n"/>
      <c r="O116" s="16" t="inlineStr"/>
      <c r="P116" s="16" t="n"/>
      <c r="Q116" s="16" t="n"/>
      <c r="R116" s="14">
        <f>IF(AND(M116&lt;&gt;"",K116&lt;&gt;"",K116&lt;&gt;0),M116/K116,"")</f>
        <v/>
      </c>
      <c r="S116" s="14">
        <f>IF(AND(M116&lt;&gt;"",J116&lt;&gt;"",J116&lt;&gt;0),M116/J116,"")</f>
        <v/>
      </c>
      <c r="T116" s="14">
        <f>IF(AND(K116&lt;&gt;"",H116&lt;&gt;"",H116&lt;&gt;0),(K116-H116)/H116,"")</f>
        <v/>
      </c>
      <c r="U116" s="14">
        <f>IF(AND(J116&lt;&gt;"",H116&lt;&gt;"",H116&lt;&gt;0),(J116-H116)/H116,"")</f>
        <v/>
      </c>
      <c r="V116" s="16" t="n"/>
      <c r="W116" s="16" t="n"/>
    </row>
    <row r="117">
      <c r="A117" s="12" t="inlineStr">
        <is>
          <t>24 June 2026</t>
        </is>
      </c>
      <c r="B117" s="12" t="inlineStr">
        <is>
          <t>Palace Auctions</t>
        </is>
      </c>
      <c r="C117" s="12" t="n">
        <v>0</v>
      </c>
      <c r="D117" s="12" t="inlineStr">
        <is>
          <t>https://palaceauctions.com/property/potential-future-development-land-at-lands-end-road-middleton-manchester-m24-4rd/</t>
        </is>
      </c>
      <c r="E117" s="12" t="inlineStr"/>
      <c r="F117" s="12" t="inlineStr">
        <is>
          <t>Potential Future Development Land at Lands End Road, Middleton, Manchester, M24 4RD</t>
        </is>
      </c>
      <c r="G117" s="12" t="inlineStr">
        <is>
          <t>M24 4RD</t>
        </is>
      </c>
      <c r="H117" s="13" t="n">
        <v>200000</v>
      </c>
      <c r="I117" s="12" t="n"/>
      <c r="J117" s="12" t="n"/>
      <c r="K117" s="12" t="n"/>
      <c r="L117" s="12" t="inlineStr"/>
      <c r="M117" s="12" t="n"/>
      <c r="N117" s="12" t="n"/>
      <c r="O117" s="12" t="inlineStr"/>
      <c r="P117" s="12" t="n"/>
      <c r="Q117" s="12" t="n"/>
      <c r="R117" s="14">
        <f>IF(AND(M117&lt;&gt;"",K117&lt;&gt;"",K117&lt;&gt;0),M117/K117,"")</f>
        <v/>
      </c>
      <c r="S117" s="14">
        <f>IF(AND(M117&lt;&gt;"",J117&lt;&gt;"",J117&lt;&gt;0),M117/J117,"")</f>
        <v/>
      </c>
      <c r="T117" s="14">
        <f>IF(AND(K117&lt;&gt;"",H117&lt;&gt;"",H117&lt;&gt;0),(K117-H117)/H117,"")</f>
        <v/>
      </c>
      <c r="U117" s="14">
        <f>IF(AND(J117&lt;&gt;"",H117&lt;&gt;"",H117&lt;&gt;0),(J117-H117)/H117,"")</f>
        <v/>
      </c>
      <c r="V117" s="12" t="n"/>
      <c r="W117" s="12" t="n"/>
    </row>
    <row r="118">
      <c r="A118" s="16" t="inlineStr">
        <is>
          <t>24 June 2026</t>
        </is>
      </c>
      <c r="B118" s="16" t="inlineStr">
        <is>
          <t>Palace Auctions</t>
        </is>
      </c>
      <c r="C118" s="16" t="n">
        <v>0</v>
      </c>
      <c r="D118" s="16" t="inlineStr">
        <is>
          <t>https://palaceauctions.com/property/property-jarrow-ne32-queens-arms-pub-redevelopment/</t>
        </is>
      </c>
      <c r="E118" s="16" t="inlineStr"/>
      <c r="F118" s="16" t="inlineStr">
        <is>
          <t>Queens Arms, Gowan Court, 7-9 Union Street, Jarrow NE32 3PE</t>
        </is>
      </c>
      <c r="G118" s="16" t="inlineStr">
        <is>
          <t>NE32 3PE</t>
        </is>
      </c>
      <c r="H118" s="17" t="n">
        <v>10000000</v>
      </c>
      <c r="I118" s="16" t="n"/>
      <c r="J118" s="16" t="n"/>
      <c r="K118" s="16" t="n"/>
      <c r="L118" s="16" t="inlineStr"/>
      <c r="M118" s="16" t="n"/>
      <c r="N118" s="16" t="n"/>
      <c r="O118" s="16" t="inlineStr"/>
      <c r="P118" s="16" t="n"/>
      <c r="Q118" s="16" t="n"/>
      <c r="R118" s="14">
        <f>IF(AND(M118&lt;&gt;"",K118&lt;&gt;"",K118&lt;&gt;0),M118/K118,"")</f>
        <v/>
      </c>
      <c r="S118" s="14">
        <f>IF(AND(M118&lt;&gt;"",J118&lt;&gt;"",J118&lt;&gt;0),M118/J118,"")</f>
        <v/>
      </c>
      <c r="T118" s="14">
        <f>IF(AND(K118&lt;&gt;"",H118&lt;&gt;"",H118&lt;&gt;0),(K118-H118)/H118,"")</f>
        <v/>
      </c>
      <c r="U118" s="14">
        <f>IF(AND(J118&lt;&gt;"",H118&lt;&gt;"",H118&lt;&gt;0),(J118-H118)/H118,"")</f>
        <v/>
      </c>
      <c r="V118" s="16" t="n"/>
      <c r="W118" s="16" t="n"/>
    </row>
    <row r="119">
      <c r="A119" s="12" t="inlineStr">
        <is>
          <t>24 June 2026</t>
        </is>
      </c>
      <c r="B119" s="12" t="inlineStr">
        <is>
          <t>Palace Auctions</t>
        </is>
      </c>
      <c r="C119" s="12" t="n">
        <v>0</v>
      </c>
      <c r="D119" s="12" t="inlineStr">
        <is>
          <t>https://palaceauctions.com/property/sandbach-residential-land-auction/</t>
        </is>
      </c>
      <c r="E119" s="12" t="inlineStr"/>
      <c r="F119" s="12" t="inlineStr">
        <is>
          <t>Land east of 14 Daisybank Drive Sandbach cw11 4jr</t>
        </is>
      </c>
      <c r="G119" s="12" t="inlineStr">
        <is>
          <t>CW11 4JR</t>
        </is>
      </c>
      <c r="H119" s="13" t="n">
        <v>20000</v>
      </c>
      <c r="I119" s="12" t="n"/>
      <c r="J119" s="12" t="n"/>
      <c r="K119" s="12" t="n"/>
      <c r="L119" s="12" t="inlineStr"/>
      <c r="M119" s="12" t="n"/>
      <c r="N119" s="12" t="n"/>
      <c r="O119" s="12" t="inlineStr"/>
      <c r="P119" s="12" t="n"/>
      <c r="Q119" s="12" t="n"/>
      <c r="R119" s="14">
        <f>IF(AND(M119&lt;&gt;"",K119&lt;&gt;"",K119&lt;&gt;0),M119/K119,"")</f>
        <v/>
      </c>
      <c r="S119" s="14">
        <f>IF(AND(M119&lt;&gt;"",J119&lt;&gt;"",J119&lt;&gt;0),M119/J119,"")</f>
        <v/>
      </c>
      <c r="T119" s="14">
        <f>IF(AND(K119&lt;&gt;"",H119&lt;&gt;"",H119&lt;&gt;0),(K119-H119)/H119,"")</f>
        <v/>
      </c>
      <c r="U119" s="14">
        <f>IF(AND(J119&lt;&gt;"",H119&lt;&gt;"",H119&lt;&gt;0),(J119-H119)/H119,"")</f>
        <v/>
      </c>
      <c r="V119" s="12" t="n"/>
      <c r="W119" s="12" t="n"/>
    </row>
    <row r="120">
      <c r="A120" s="16" t="inlineStr">
        <is>
          <t>24 June 2026</t>
        </is>
      </c>
      <c r="B120" s="16" t="inlineStr">
        <is>
          <t>Palace Auctions</t>
        </is>
      </c>
      <c r="C120" s="16" t="n">
        <v>0</v>
      </c>
      <c r="D120" s="16" t="inlineStr">
        <is>
          <t>https://palaceauctions.com/property/land-and-river-bank-at-123-streatham-vale-lambeth-london-sw16-5sq/</t>
        </is>
      </c>
      <c r="E120" s="16" t="inlineStr"/>
      <c r="F120" s="16" t="inlineStr">
        <is>
          <t>Land and River Bank at 123 Streatham Vale, Lambeth, London SW16 5SQ</t>
        </is>
      </c>
      <c r="G120" s="16" t="inlineStr">
        <is>
          <t>SW16 5SQ</t>
        </is>
      </c>
      <c r="H120" s="17" t="n">
        <v>25000</v>
      </c>
      <c r="I120" s="16" t="n"/>
      <c r="J120" s="16" t="n"/>
      <c r="K120" s="16" t="n"/>
      <c r="L120" s="16" t="inlineStr"/>
      <c r="M120" s="16" t="n"/>
      <c r="N120" s="16" t="n"/>
      <c r="O120" s="16" t="inlineStr"/>
      <c r="P120" s="16" t="n"/>
      <c r="Q120" s="16" t="n"/>
      <c r="R120" s="14">
        <f>IF(AND(M120&lt;&gt;"",K120&lt;&gt;"",K120&lt;&gt;0),M120/K120,"")</f>
        <v/>
      </c>
      <c r="S120" s="14">
        <f>IF(AND(M120&lt;&gt;"",J120&lt;&gt;"",J120&lt;&gt;0),M120/J120,"")</f>
        <v/>
      </c>
      <c r="T120" s="14">
        <f>IF(AND(K120&lt;&gt;"",H120&lt;&gt;"",H120&lt;&gt;0),(K120-H120)/H120,"")</f>
        <v/>
      </c>
      <c r="U120" s="14">
        <f>IF(AND(J120&lt;&gt;"",H120&lt;&gt;"",H120&lt;&gt;0),(J120-H120)/H120,"")</f>
        <v/>
      </c>
      <c r="V120" s="16" t="n"/>
      <c r="W120" s="16" t="n"/>
    </row>
    <row r="121">
      <c r="A121" s="12" t="inlineStr">
        <is>
          <t>24 June 2026</t>
        </is>
      </c>
      <c r="B121" s="12" t="inlineStr">
        <is>
          <t>Palace Auctions</t>
        </is>
      </c>
      <c r="C121" s="12" t="n">
        <v>0</v>
      </c>
      <c r="D121" s="12" t="inlineStr">
        <is>
          <t>https://palaceauctions.com/property/croydon-period-property-auction-29-southbridge-road-cr0-1ag/</t>
        </is>
      </c>
      <c r="E121" s="12" t="inlineStr"/>
      <c r="F121" s="12" t="inlineStr">
        <is>
          <t>Croydon Period Property Auction: 29 Southbridge Road, CR0 1AG</t>
        </is>
      </c>
      <c r="G121" s="12" t="inlineStr">
        <is>
          <t>CR0 1AG</t>
        </is>
      </c>
      <c r="H121" s="13" t="n">
        <v>770000</v>
      </c>
      <c r="I121" s="12" t="n"/>
      <c r="J121" s="12" t="n"/>
      <c r="K121" s="12" t="n"/>
      <c r="L121" s="12" t="inlineStr"/>
      <c r="M121" s="12" t="n"/>
      <c r="N121" s="12" t="n"/>
      <c r="O121" s="12" t="inlineStr"/>
      <c r="P121" s="12" t="n"/>
      <c r="Q121" s="12" t="n"/>
      <c r="R121" s="14">
        <f>IF(AND(M121&lt;&gt;"",K121&lt;&gt;"",K121&lt;&gt;0),M121/K121,"")</f>
        <v/>
      </c>
      <c r="S121" s="14">
        <f>IF(AND(M121&lt;&gt;"",J121&lt;&gt;"",J121&lt;&gt;0),M121/J121,"")</f>
        <v/>
      </c>
      <c r="T121" s="14">
        <f>IF(AND(K121&lt;&gt;"",H121&lt;&gt;"",H121&lt;&gt;0),(K121-H121)/H121,"")</f>
        <v/>
      </c>
      <c r="U121" s="14">
        <f>IF(AND(J121&lt;&gt;"",H121&lt;&gt;"",H121&lt;&gt;0),(J121-H121)/H121,"")</f>
        <v/>
      </c>
      <c r="V121" s="12" t="n"/>
      <c r="W121" s="12" t="n"/>
    </row>
    <row r="122">
      <c r="A122" s="16" t="inlineStr">
        <is>
          <t>24 June 2026</t>
        </is>
      </c>
      <c r="B122" s="16" t="inlineStr">
        <is>
          <t>Palace Auctions</t>
        </is>
      </c>
      <c r="C122" s="16" t="n">
        <v>0</v>
      </c>
      <c r="D122" s="16" t="inlineStr">
        <is>
          <t>https://palaceauctions.com/property/land-at-march-road-coates-peterborough-2/</t>
        </is>
      </c>
      <c r="E122" s="16" t="inlineStr"/>
      <c r="F122" s="16" t="inlineStr">
        <is>
          <t>Coates Peterborough Land Auction | March Road PE7 2DE</t>
        </is>
      </c>
      <c r="G122" s="16" t="inlineStr">
        <is>
          <t>PE7 2DE</t>
        </is>
      </c>
      <c r="H122" s="17" t="n">
        <v>10000</v>
      </c>
      <c r="I122" s="16" t="n"/>
      <c r="J122" s="16" t="n"/>
      <c r="K122" s="16" t="n"/>
      <c r="L122" s="16" t="inlineStr"/>
      <c r="M122" s="16" t="n"/>
      <c r="N122" s="16" t="n"/>
      <c r="O122" s="16" t="inlineStr"/>
      <c r="P122" s="16" t="n"/>
      <c r="Q122" s="16" t="n"/>
      <c r="R122" s="14">
        <f>IF(AND(M122&lt;&gt;"",K122&lt;&gt;"",K122&lt;&gt;0),M122/K122,"")</f>
        <v/>
      </c>
      <c r="S122" s="14">
        <f>IF(AND(M122&lt;&gt;"",J122&lt;&gt;"",J122&lt;&gt;0),M122/J122,"")</f>
        <v/>
      </c>
      <c r="T122" s="14">
        <f>IF(AND(K122&lt;&gt;"",H122&lt;&gt;"",H122&lt;&gt;0),(K122-H122)/H122,"")</f>
        <v/>
      </c>
      <c r="U122" s="14">
        <f>IF(AND(J122&lt;&gt;"",H122&lt;&gt;"",H122&lt;&gt;0),(J122-H122)/H122,"")</f>
        <v/>
      </c>
      <c r="V122" s="16" t="n"/>
      <c r="W122" s="16" t="n"/>
    </row>
    <row r="123">
      <c r="A123" s="12" t="inlineStr">
        <is>
          <t>24 June 2026</t>
        </is>
      </c>
      <c r="B123" s="12" t="inlineStr">
        <is>
          <t>Palace Auctions</t>
        </is>
      </c>
      <c r="C123" s="12" t="n">
        <v>0</v>
      </c>
      <c r="D123" s="12" t="inlineStr">
        <is>
          <t>https://palaceauctions.com/property/garages-at-hillside-close-telford/</t>
        </is>
      </c>
      <c r="E123" s="12" t="inlineStr"/>
      <c r="F123" s="12" t="inlineStr">
        <is>
          <t>Garages Land Auction Telford | Hillside Close, Arleston TF1 2JN</t>
        </is>
      </c>
      <c r="G123" s="12" t="inlineStr">
        <is>
          <t>TF1 2JN</t>
        </is>
      </c>
      <c r="H123" s="13" t="n">
        <v>40000</v>
      </c>
      <c r="I123" s="12" t="n"/>
      <c r="J123" s="12" t="n"/>
      <c r="K123" s="12" t="n"/>
      <c r="L123" s="12" t="inlineStr"/>
      <c r="M123" s="12" t="n"/>
      <c r="N123" s="12" t="n"/>
      <c r="O123" s="12" t="inlineStr"/>
      <c r="P123" s="12" t="n"/>
      <c r="Q123" s="12" t="n"/>
      <c r="R123" s="14">
        <f>IF(AND(M123&lt;&gt;"",K123&lt;&gt;"",K123&lt;&gt;0),M123/K123,"")</f>
        <v/>
      </c>
      <c r="S123" s="14">
        <f>IF(AND(M123&lt;&gt;"",J123&lt;&gt;"",J123&lt;&gt;0),M123/J123,"")</f>
        <v/>
      </c>
      <c r="T123" s="14">
        <f>IF(AND(K123&lt;&gt;"",H123&lt;&gt;"",H123&lt;&gt;0),(K123-H123)/H123,"")</f>
        <v/>
      </c>
      <c r="U123" s="14">
        <f>IF(AND(J123&lt;&gt;"",H123&lt;&gt;"",H123&lt;&gt;0),(J123-H123)/H123,"")</f>
        <v/>
      </c>
      <c r="V123" s="12" t="n"/>
      <c r="W123" s="12" t="n"/>
    </row>
    <row r="124">
      <c r="A124" s="16" t="inlineStr"/>
      <c r="B124" s="16" t="inlineStr">
        <is>
          <t>Auction House</t>
        </is>
      </c>
      <c r="C124" s="16" t="n">
        <v>3</v>
      </c>
      <c r="D124" s="16" t="inlineStr">
        <is>
          <t>https://www.auctionhouse.co.uk/birmingham/auction/lot/149026</t>
        </is>
      </c>
      <c r="E124" s="16" t="inlineStr"/>
      <c r="F124" s="16" t="inlineStr">
        <is>
          <t>75 Ashwin Road, Birmingham, West Midlands B21 0UT — 2 Bed End of Terrace House</t>
        </is>
      </c>
      <c r="G124" s="16" t="inlineStr">
        <is>
          <t>B21 0UT</t>
        </is>
      </c>
      <c r="H124" s="17" t="n">
        <v>85000</v>
      </c>
      <c r="I124" s="16" t="n"/>
      <c r="J124" s="16" t="n"/>
      <c r="K124" s="16" t="n"/>
      <c r="L124" s="16" t="inlineStr"/>
      <c r="M124" s="16" t="n"/>
      <c r="N124" s="16" t="n"/>
      <c r="O124" s="16" t="inlineStr"/>
      <c r="P124" s="16" t="n"/>
      <c r="Q124" s="16" t="n"/>
      <c r="R124" s="14">
        <f>IF(AND(M124&lt;&gt;"",K124&lt;&gt;"",K124&lt;&gt;0),M124/K124,"")</f>
        <v/>
      </c>
      <c r="S124" s="14">
        <f>IF(AND(M124&lt;&gt;"",J124&lt;&gt;"",J124&lt;&gt;0),M124/J124,"")</f>
        <v/>
      </c>
      <c r="T124" s="14">
        <f>IF(AND(K124&lt;&gt;"",H124&lt;&gt;"",H124&lt;&gt;0),(K124-H124)/H124,"")</f>
        <v/>
      </c>
      <c r="U124" s="14">
        <f>IF(AND(J124&lt;&gt;"",H124&lt;&gt;"",H124&lt;&gt;0),(J124-H124)/H124,"")</f>
        <v/>
      </c>
      <c r="V124" s="16" t="n"/>
      <c r="W124" s="16" t="n"/>
    </row>
    <row r="125">
      <c r="A125" s="12" t="inlineStr"/>
      <c r="B125" s="12" t="inlineStr">
        <is>
          <t>Auction House</t>
        </is>
      </c>
      <c r="C125" s="12" t="n">
        <v>6</v>
      </c>
      <c r="D125" s="12" t="inlineStr">
        <is>
          <t>https://www.auctionhouse.co.uk/birmingham/auction/lot/148954</t>
        </is>
      </c>
      <c r="E125" s="12" t="inlineStr"/>
      <c r="F125" s="12" t="inlineStr">
        <is>
          <t>54 Willingsworth Road, Wednesbury, West Midlands WS10 7NJ — 3 Bed Terraced House</t>
        </is>
      </c>
      <c r="G125" s="12" t="inlineStr">
        <is>
          <t>WS10 7NJ</t>
        </is>
      </c>
      <c r="H125" s="13" t="n">
        <v>135000</v>
      </c>
      <c r="I125" s="12" t="n"/>
      <c r="J125" s="12" t="n"/>
      <c r="K125" s="12" t="n"/>
      <c r="L125" s="12" t="inlineStr"/>
      <c r="M125" s="12" t="n"/>
      <c r="N125" s="12" t="n"/>
      <c r="O125" s="12" t="inlineStr"/>
      <c r="P125" s="12" t="n"/>
      <c r="Q125" s="12" t="n"/>
      <c r="R125" s="14">
        <f>IF(AND(M125&lt;&gt;"",K125&lt;&gt;"",K125&lt;&gt;0),M125/K125,"")</f>
        <v/>
      </c>
      <c r="S125" s="14">
        <f>IF(AND(M125&lt;&gt;"",J125&lt;&gt;"",J125&lt;&gt;0),M125/J125,"")</f>
        <v/>
      </c>
      <c r="T125" s="14">
        <f>IF(AND(K125&lt;&gt;"",H125&lt;&gt;"",H125&lt;&gt;0),(K125-H125)/H125,"")</f>
        <v/>
      </c>
      <c r="U125" s="14">
        <f>IF(AND(J125&lt;&gt;"",H125&lt;&gt;"",H125&lt;&gt;0),(J125-H125)/H125,"")</f>
        <v/>
      </c>
      <c r="V125" s="12" t="n"/>
      <c r="W125" s="12" t="n"/>
    </row>
    <row r="126">
      <c r="A126" s="16" t="inlineStr"/>
      <c r="B126" s="16" t="inlineStr">
        <is>
          <t>Auction House</t>
        </is>
      </c>
      <c r="C126" s="16" t="n">
        <v>10</v>
      </c>
      <c r="D126" s="16" t="inlineStr">
        <is>
          <t>https://www.auctionhouse.co.uk/birmingham/auction/lot/148945</t>
        </is>
      </c>
      <c r="E126" s="16" t="inlineStr"/>
      <c r="F126" s="16" t="inlineStr">
        <is>
          <t>The Mount Residential Care Home, 226 Brettell Lane, Stourbridge, West Midlands DY8 4BQ — 17 Bed Healthcare Facility</t>
        </is>
      </c>
      <c r="G126" s="16" t="inlineStr">
        <is>
          <t>DY8 4BQ</t>
        </is>
      </c>
      <c r="H126" s="17" t="n">
        <v>440000</v>
      </c>
      <c r="I126" s="16" t="n"/>
      <c r="J126" s="16" t="n"/>
      <c r="K126" s="16" t="n"/>
      <c r="L126" s="16" t="inlineStr"/>
      <c r="M126" s="16" t="n"/>
      <c r="N126" s="16" t="n"/>
      <c r="O126" s="16" t="inlineStr"/>
      <c r="P126" s="16" t="n"/>
      <c r="Q126" s="16" t="n"/>
      <c r="R126" s="14">
        <f>IF(AND(M126&lt;&gt;"",K126&lt;&gt;"",K126&lt;&gt;0),M126/K126,"")</f>
        <v/>
      </c>
      <c r="S126" s="14">
        <f>IF(AND(M126&lt;&gt;"",J126&lt;&gt;"",J126&lt;&gt;0),M126/J126,"")</f>
        <v/>
      </c>
      <c r="T126" s="14">
        <f>IF(AND(K126&lt;&gt;"",H126&lt;&gt;"",H126&lt;&gt;0),(K126-H126)/H126,"")</f>
        <v/>
      </c>
      <c r="U126" s="14">
        <f>IF(AND(J126&lt;&gt;"",H126&lt;&gt;"",H126&lt;&gt;0),(J126-H126)/H126,"")</f>
        <v/>
      </c>
      <c r="V126" s="16" t="n"/>
      <c r="W126" s="16" t="n"/>
    </row>
    <row r="127">
      <c r="A127" s="12" t="inlineStr"/>
      <c r="B127" s="12" t="inlineStr">
        <is>
          <t>Auction House</t>
        </is>
      </c>
      <c r="C127" s="12" t="n">
        <v>12</v>
      </c>
      <c r="D127" s="12" t="inlineStr">
        <is>
          <t>https://www.auctionhouse.co.uk/birmingham/auction/lot/148727</t>
        </is>
      </c>
      <c r="E127" s="12" t="inlineStr"/>
      <c r="F127" s="12" t="inlineStr">
        <is>
          <t>53 Avon Road, Worcester, Worcestershire WR4 9AG — 3 Bed Terraced House</t>
        </is>
      </c>
      <c r="G127" s="12" t="inlineStr">
        <is>
          <t>WR4 9AG</t>
        </is>
      </c>
      <c r="H127" s="13" t="n">
        <v>105000</v>
      </c>
      <c r="I127" s="12" t="n"/>
      <c r="J127" s="12" t="n"/>
      <c r="K127" s="12" t="n"/>
      <c r="L127" s="12" t="inlineStr"/>
      <c r="M127" s="12" t="n"/>
      <c r="N127" s="12" t="n"/>
      <c r="O127" s="12" t="inlineStr"/>
      <c r="P127" s="12" t="n"/>
      <c r="Q127" s="12" t="n"/>
      <c r="R127" s="14">
        <f>IF(AND(M127&lt;&gt;"",K127&lt;&gt;"",K127&lt;&gt;0),M127/K127,"")</f>
        <v/>
      </c>
      <c r="S127" s="14">
        <f>IF(AND(M127&lt;&gt;"",J127&lt;&gt;"",J127&lt;&gt;0),M127/J127,"")</f>
        <v/>
      </c>
      <c r="T127" s="14">
        <f>IF(AND(K127&lt;&gt;"",H127&lt;&gt;"",H127&lt;&gt;0),(K127-H127)/H127,"")</f>
        <v/>
      </c>
      <c r="U127" s="14">
        <f>IF(AND(J127&lt;&gt;"",H127&lt;&gt;"",H127&lt;&gt;0),(J127-H127)/H127,"")</f>
        <v/>
      </c>
      <c r="V127" s="12" t="n"/>
      <c r="W127" s="12" t="n"/>
    </row>
    <row r="128">
      <c r="A128" s="16" t="inlineStr"/>
      <c r="B128" s="16" t="inlineStr">
        <is>
          <t>Auction House</t>
        </is>
      </c>
      <c r="C128" s="16" t="n">
        <v>14</v>
      </c>
      <c r="D128" s="16" t="inlineStr">
        <is>
          <t>https://www.auctionhouse.co.uk/birmingham/auction/lot/149101</t>
        </is>
      </c>
      <c r="E128" s="16" t="inlineStr"/>
      <c r="F128" s="16" t="inlineStr">
        <is>
          <t>89 Allens Road, Birmingham, West Midlands B18 4QX — 2 Bed End of Terrace House</t>
        </is>
      </c>
      <c r="G128" s="16" t="inlineStr">
        <is>
          <t>B18 4QX</t>
        </is>
      </c>
      <c r="H128" s="17" t="n">
        <v>75000</v>
      </c>
      <c r="I128" s="16" t="n"/>
      <c r="J128" s="16" t="n"/>
      <c r="K128" s="16" t="n"/>
      <c r="L128" s="16" t="inlineStr"/>
      <c r="M128" s="16" t="n"/>
      <c r="N128" s="16" t="n"/>
      <c r="O128" s="16" t="inlineStr"/>
      <c r="P128" s="16" t="n"/>
      <c r="Q128" s="16" t="n"/>
      <c r="R128" s="14">
        <f>IF(AND(M128&lt;&gt;"",K128&lt;&gt;"",K128&lt;&gt;0),M128/K128,"")</f>
        <v/>
      </c>
      <c r="S128" s="14">
        <f>IF(AND(M128&lt;&gt;"",J128&lt;&gt;"",J128&lt;&gt;0),M128/J128,"")</f>
        <v/>
      </c>
      <c r="T128" s="14">
        <f>IF(AND(K128&lt;&gt;"",H128&lt;&gt;"",H128&lt;&gt;0),(K128-H128)/H128,"")</f>
        <v/>
      </c>
      <c r="U128" s="14">
        <f>IF(AND(J128&lt;&gt;"",H128&lt;&gt;"",H128&lt;&gt;0),(J128-H128)/H128,"")</f>
        <v/>
      </c>
      <c r="V128" s="16" t="n"/>
      <c r="W128" s="16" t="n"/>
    </row>
    <row r="129">
      <c r="A129" s="12" t="inlineStr"/>
      <c r="B129" s="12" t="inlineStr">
        <is>
          <t>Auction House</t>
        </is>
      </c>
      <c r="C129" s="12" t="n">
        <v>15</v>
      </c>
      <c r="D129" s="12" t="inlineStr">
        <is>
          <t>https://www.auctionhouse.co.uk/birmingham/auction/lot/149568</t>
        </is>
      </c>
      <c r="E129" s="12" t="inlineStr"/>
      <c r="F129" s="12" t="inlineStr">
        <is>
          <t>110 Dalkeith Street, Walsall, West Midlands WS2 8QB — 2 Bed End of Terrace House</t>
        </is>
      </c>
      <c r="G129" s="12" t="inlineStr">
        <is>
          <t>WS2 8QB</t>
        </is>
      </c>
      <c r="H129" s="13" t="n">
        <v>55000</v>
      </c>
      <c r="I129" s="12" t="n"/>
      <c r="J129" s="12" t="n"/>
      <c r="K129" s="12" t="n"/>
      <c r="L129" s="12" t="inlineStr"/>
      <c r="M129" s="12" t="n"/>
      <c r="N129" s="12" t="n"/>
      <c r="O129" s="12" t="inlineStr"/>
      <c r="P129" s="12" t="n"/>
      <c r="Q129" s="12" t="n"/>
      <c r="R129" s="14">
        <f>IF(AND(M129&lt;&gt;"",K129&lt;&gt;"",K129&lt;&gt;0),M129/K129,"")</f>
        <v/>
      </c>
      <c r="S129" s="14">
        <f>IF(AND(M129&lt;&gt;"",J129&lt;&gt;"",J129&lt;&gt;0),M129/J129,"")</f>
        <v/>
      </c>
      <c r="T129" s="14">
        <f>IF(AND(K129&lt;&gt;"",H129&lt;&gt;"",H129&lt;&gt;0),(K129-H129)/H129,"")</f>
        <v/>
      </c>
      <c r="U129" s="14">
        <f>IF(AND(J129&lt;&gt;"",H129&lt;&gt;"",H129&lt;&gt;0),(J129-H129)/H129,"")</f>
        <v/>
      </c>
      <c r="V129" s="12" t="n"/>
      <c r="W129" s="12" t="n"/>
    </row>
    <row r="130">
      <c r="A130" s="16" t="inlineStr"/>
      <c r="B130" s="16" t="inlineStr">
        <is>
          <t>Auction House</t>
        </is>
      </c>
      <c r="C130" s="16" t="n">
        <v>1</v>
      </c>
      <c r="D130" s="16" t="inlineStr">
        <is>
          <t>https://online.auctionhouse.co.uk/lot/redirect/348487</t>
        </is>
      </c>
      <c r="E130" s="16" t="inlineStr"/>
      <c r="F130" s="16" t="inlineStr">
        <is>
          <t>45 Wake Road, Sheffield, South Yorkshire, S7 1HF — 3 Bed Terraced House</t>
        </is>
      </c>
      <c r="G130" s="16" t="inlineStr">
        <is>
          <t>S7 1HF</t>
        </is>
      </c>
      <c r="H130" s="17" t="n">
        <v>220000</v>
      </c>
      <c r="I130" s="16" t="n"/>
      <c r="J130" s="16" t="n"/>
      <c r="K130" s="16" t="n"/>
      <c r="L130" s="16" t="inlineStr"/>
      <c r="M130" s="16" t="n"/>
      <c r="N130" s="16" t="n"/>
      <c r="O130" s="16" t="inlineStr"/>
      <c r="P130" s="16" t="n"/>
      <c r="Q130" s="16" t="n"/>
      <c r="R130" s="14">
        <f>IF(AND(M130&lt;&gt;"",K130&lt;&gt;"",K130&lt;&gt;0),M130/K130,"")</f>
        <v/>
      </c>
      <c r="S130" s="14">
        <f>IF(AND(M130&lt;&gt;"",J130&lt;&gt;"",J130&lt;&gt;0),M130/J130,"")</f>
        <v/>
      </c>
      <c r="T130" s="14">
        <f>IF(AND(K130&lt;&gt;"",H130&lt;&gt;"",H130&lt;&gt;0),(K130-H130)/H130,"")</f>
        <v/>
      </c>
      <c r="U130" s="14">
        <f>IF(AND(J130&lt;&gt;"",H130&lt;&gt;"",H130&lt;&gt;0),(J130-H130)/H130,"")</f>
        <v/>
      </c>
      <c r="V130" s="16" t="n"/>
      <c r="W130" s="16" t="n"/>
    </row>
    <row r="131">
      <c r="A131" s="12" t="inlineStr"/>
      <c r="B131" s="12" t="inlineStr">
        <is>
          <t>Auction House</t>
        </is>
      </c>
      <c r="C131" s="12" t="n">
        <v>2</v>
      </c>
      <c r="D131" s="12" t="inlineStr">
        <is>
          <t>https://online.auctionhouse.co.uk/lot/redirect/347794</t>
        </is>
      </c>
      <c r="E131" s="12" t="inlineStr"/>
      <c r="F131" s="12" t="inlineStr">
        <is>
          <t>83 Canon Cockin Street, Sunderland, Tyne and Wear, SR2 8PW — 1 Bed Cottage</t>
        </is>
      </c>
      <c r="G131" s="12" t="inlineStr">
        <is>
          <t>SR2 8PW</t>
        </is>
      </c>
      <c r="H131" s="13" t="n">
        <v>30000</v>
      </c>
      <c r="I131" s="12" t="n"/>
      <c r="J131" s="12" t="n"/>
      <c r="K131" s="12" t="n"/>
      <c r="L131" s="12" t="inlineStr"/>
      <c r="M131" s="12" t="n"/>
      <c r="N131" s="12" t="n"/>
      <c r="O131" s="12" t="inlineStr"/>
      <c r="P131" s="12" t="n"/>
      <c r="Q131" s="12" t="n"/>
      <c r="R131" s="14">
        <f>IF(AND(M131&lt;&gt;"",K131&lt;&gt;"",K131&lt;&gt;0),M131/K131,"")</f>
        <v/>
      </c>
      <c r="S131" s="14">
        <f>IF(AND(M131&lt;&gt;"",J131&lt;&gt;"",J131&lt;&gt;0),M131/J131,"")</f>
        <v/>
      </c>
      <c r="T131" s="14">
        <f>IF(AND(K131&lt;&gt;"",H131&lt;&gt;"",H131&lt;&gt;0),(K131-H131)/H131,"")</f>
        <v/>
      </c>
      <c r="U131" s="14">
        <f>IF(AND(J131&lt;&gt;"",H131&lt;&gt;"",H131&lt;&gt;0),(J131-H131)/H131,"")</f>
        <v/>
      </c>
      <c r="V131" s="12" t="n"/>
      <c r="W131" s="12" t="n"/>
    </row>
    <row r="132">
      <c r="A132" s="16" t="inlineStr">
        <is>
          <t>9th Jul 2026</t>
        </is>
      </c>
      <c r="B132" s="16" t="inlineStr">
        <is>
          <t>Bond Wolfe</t>
        </is>
      </c>
      <c r="C132" s="16" t="n">
        <v>0</v>
      </c>
      <c r="D132" s="16" t="inlineStr">
        <is>
          <t>https://www.bondwolfe.com/auctions/properties/345224-property-auction-codsall/</t>
        </is>
      </c>
      <c r="E132" s="16" t="inlineStr"/>
      <c r="F132" s="16" t="inlineStr">
        <is>
          <t>Jubilee House, 59 Wolverhampton Road, Codsall, Staffordshire, WV8 1PL — A vacant detached former Police House and offices, which may be suitable for development in Codsall; Virtual tour available, Commercial Vacant, Land/Development, Residential Vacant</t>
        </is>
      </c>
      <c r="G132" s="16" t="inlineStr">
        <is>
          <t>WV8 1PL</t>
        </is>
      </c>
      <c r="H132" s="17" t="n">
        <v>300000</v>
      </c>
      <c r="I132" s="16" t="n"/>
      <c r="J132" s="16" t="n"/>
      <c r="K132" s="16" t="n"/>
      <c r="L132" s="16" t="inlineStr"/>
      <c r="M132" s="16" t="n"/>
      <c r="N132" s="16" t="n"/>
      <c r="O132" s="16" t="inlineStr"/>
      <c r="P132" s="16" t="n"/>
      <c r="Q132" s="16" t="n"/>
      <c r="R132" s="14">
        <f>IF(AND(M132&lt;&gt;"",K132&lt;&gt;"",K132&lt;&gt;0),M132/K132,"")</f>
        <v/>
      </c>
      <c r="S132" s="14">
        <f>IF(AND(M132&lt;&gt;"",J132&lt;&gt;"",J132&lt;&gt;0),M132/J132,"")</f>
        <v/>
      </c>
      <c r="T132" s="14">
        <f>IF(AND(K132&lt;&gt;"",H132&lt;&gt;"",H132&lt;&gt;0),(K132-H132)/H132,"")</f>
        <v/>
      </c>
      <c r="U132" s="14">
        <f>IF(AND(J132&lt;&gt;"",H132&lt;&gt;"",H132&lt;&gt;0),(J132-H132)/H132,"")</f>
        <v/>
      </c>
      <c r="V132" s="16" t="n"/>
      <c r="W132" s="16" t="n"/>
    </row>
    <row r="133">
      <c r="A133" s="12" t="inlineStr">
        <is>
          <t>9th Jul 2026</t>
        </is>
      </c>
      <c r="B133" s="12" t="inlineStr">
        <is>
          <t>Bond Wolfe</t>
        </is>
      </c>
      <c r="C133" s="12" t="n">
        <v>0</v>
      </c>
      <c r="D133" s="12" t="inlineStr">
        <is>
          <t>https://www.bondwolfe.com/auctions/properties/346925-property-auction-solihull/</t>
        </is>
      </c>
      <c r="E133" s="12" t="inlineStr"/>
      <c r="F133" s="12" t="inlineStr">
        <is>
          <t>660 Streetsbrook Road, Solihull, B91 1LB — 4 bedroom semi detached property with land to the side in Solihull; Virtual tour available, Land/Development, Residential Vacant</t>
        </is>
      </c>
      <c r="G133" s="12" t="inlineStr">
        <is>
          <t>B91 1LB</t>
        </is>
      </c>
      <c r="H133" s="13" t="n">
        <v>395000</v>
      </c>
      <c r="I133" s="12" t="n"/>
      <c r="J133" s="12" t="n"/>
      <c r="K133" s="12" t="n"/>
      <c r="L133" s="12" t="inlineStr"/>
      <c r="M133" s="12" t="n"/>
      <c r="N133" s="12" t="n"/>
      <c r="O133" s="12" t="inlineStr"/>
      <c r="P133" s="12" t="n"/>
      <c r="Q133" s="12" t="n"/>
      <c r="R133" s="14">
        <f>IF(AND(M133&lt;&gt;"",K133&lt;&gt;"",K133&lt;&gt;0),M133/K133,"")</f>
        <v/>
      </c>
      <c r="S133" s="14">
        <f>IF(AND(M133&lt;&gt;"",J133&lt;&gt;"",J133&lt;&gt;0),M133/J133,"")</f>
        <v/>
      </c>
      <c r="T133" s="14">
        <f>IF(AND(K133&lt;&gt;"",H133&lt;&gt;"",H133&lt;&gt;0),(K133-H133)/H133,"")</f>
        <v/>
      </c>
      <c r="U133" s="14">
        <f>IF(AND(J133&lt;&gt;"",H133&lt;&gt;"",H133&lt;&gt;0),(J133-H133)/H133,"")</f>
        <v/>
      </c>
      <c r="V133" s="12" t="n"/>
      <c r="W133" s="12" t="n"/>
    </row>
    <row r="134">
      <c r="A134" s="16" t="inlineStr">
        <is>
          <t>9th Jul 2026</t>
        </is>
      </c>
      <c r="B134" s="16" t="inlineStr">
        <is>
          <t>Bond Wolfe</t>
        </is>
      </c>
      <c r="C134" s="16" t="n">
        <v>0</v>
      </c>
      <c r="D134" s="16" t="inlineStr">
        <is>
          <t>https://www.bondwolfe.com/auctions/properties/347084-property-auction-beoley/</t>
        </is>
      </c>
      <c r="E134" s="16" t="inlineStr"/>
      <c r="F134" s="16" t="inlineStr">
        <is>
          <t>Skilts School, Gorcott Hill, Beoley, Stratford on Avon, B98 9ET — A Former school with associated buildings and land which may be suitable for development/redevelopment in Beoley; Commercial Vacant, Land/Development, Residential Vacant</t>
        </is>
      </c>
      <c r="G134" s="16" t="inlineStr">
        <is>
          <t>B98 9ET</t>
        </is>
      </c>
      <c r="H134" s="17" t="n">
        <v>1400000</v>
      </c>
      <c r="I134" s="16" t="n"/>
      <c r="J134" s="16" t="n"/>
      <c r="K134" s="16" t="n"/>
      <c r="L134" s="16" t="inlineStr"/>
      <c r="M134" s="16" t="n"/>
      <c r="N134" s="16" t="n"/>
      <c r="O134" s="16" t="inlineStr"/>
      <c r="P134" s="16" t="n"/>
      <c r="Q134" s="16" t="n"/>
      <c r="R134" s="14">
        <f>IF(AND(M134&lt;&gt;"",K134&lt;&gt;"",K134&lt;&gt;0),M134/K134,"")</f>
        <v/>
      </c>
      <c r="S134" s="14">
        <f>IF(AND(M134&lt;&gt;"",J134&lt;&gt;"",J134&lt;&gt;0),M134/J134,"")</f>
        <v/>
      </c>
      <c r="T134" s="14">
        <f>IF(AND(K134&lt;&gt;"",H134&lt;&gt;"",H134&lt;&gt;0),(K134-H134)/H134,"")</f>
        <v/>
      </c>
      <c r="U134" s="14">
        <f>IF(AND(J134&lt;&gt;"",H134&lt;&gt;"",H134&lt;&gt;0),(J134-H134)/H134,"")</f>
        <v/>
      </c>
      <c r="V134" s="16" t="n"/>
      <c r="W134" s="16" t="n"/>
    </row>
    <row r="135">
      <c r="A135" s="12" t="inlineStr">
        <is>
          <t>9th Jul 2026</t>
        </is>
      </c>
      <c r="B135" s="12" t="inlineStr">
        <is>
          <t>Bond Wolfe</t>
        </is>
      </c>
      <c r="C135" s="12" t="n">
        <v>0</v>
      </c>
      <c r="D135" s="12" t="inlineStr">
        <is>
          <t>https://www.bondwolfe.com/auctions/properties/347120-property-auction-birmingham/</t>
        </is>
      </c>
      <c r="E135" s="12" t="inlineStr"/>
      <c r="F135" s="12" t="inlineStr">
        <is>
          <t>40 Sedgehill Avenue, Harborne, Birmingham, B17 0QR — 3 bedroom semi detached property in Harborne; Virtual tour available, Residential Vacant</t>
        </is>
      </c>
      <c r="G135" s="12" t="inlineStr">
        <is>
          <t>B17 0QR</t>
        </is>
      </c>
      <c r="H135" s="13" t="n">
        <v>135000</v>
      </c>
      <c r="I135" s="12" t="n"/>
      <c r="J135" s="12" t="n"/>
      <c r="K135" s="12" t="n"/>
      <c r="L135" s="12" t="inlineStr"/>
      <c r="M135" s="12" t="n"/>
      <c r="N135" s="12" t="n"/>
      <c r="O135" s="12" t="inlineStr"/>
      <c r="P135" s="12" t="n"/>
      <c r="Q135" s="12" t="n"/>
      <c r="R135" s="14">
        <f>IF(AND(M135&lt;&gt;"",K135&lt;&gt;"",K135&lt;&gt;0),M135/K135,"")</f>
        <v/>
      </c>
      <c r="S135" s="14">
        <f>IF(AND(M135&lt;&gt;"",J135&lt;&gt;"",J135&lt;&gt;0),M135/J135,"")</f>
        <v/>
      </c>
      <c r="T135" s="14">
        <f>IF(AND(K135&lt;&gt;"",H135&lt;&gt;"",H135&lt;&gt;0),(K135-H135)/H135,"")</f>
        <v/>
      </c>
      <c r="U135" s="14">
        <f>IF(AND(J135&lt;&gt;"",H135&lt;&gt;"",H135&lt;&gt;0),(J135-H135)/H135,"")</f>
        <v/>
      </c>
      <c r="V135" s="12" t="n"/>
      <c r="W135" s="12" t="n"/>
    </row>
    <row r="136">
      <c r="A136" s="16" t="inlineStr">
        <is>
          <t>9th Jul 2026</t>
        </is>
      </c>
      <c r="B136" s="16" t="inlineStr">
        <is>
          <t>Bond Wolfe</t>
        </is>
      </c>
      <c r="C136" s="16" t="n">
        <v>0</v>
      </c>
      <c r="D136" s="16" t="inlineStr">
        <is>
          <t>https://www.bondwolfe.com/auctions/properties/347141-property-auction-worcester/</t>
        </is>
      </c>
      <c r="E136" s="16" t="inlineStr"/>
      <c r="F136" s="16" t="inlineStr">
        <is>
          <t>3 Lodge Hill, Defford, Worcester, WR8 9AD — 3 bedroom semi detached property in Defford; Virtual tour available, Residential Vacant</t>
        </is>
      </c>
      <c r="G136" s="16" t="inlineStr">
        <is>
          <t>WR8 9AD</t>
        </is>
      </c>
      <c r="H136" s="17" t="n">
        <v>195000</v>
      </c>
      <c r="I136" s="16" t="n"/>
      <c r="J136" s="16" t="n"/>
      <c r="K136" s="16" t="n"/>
      <c r="L136" s="16" t="inlineStr"/>
      <c r="M136" s="16" t="n"/>
      <c r="N136" s="16" t="n"/>
      <c r="O136" s="16" t="inlineStr"/>
      <c r="P136" s="16" t="n"/>
      <c r="Q136" s="16" t="n"/>
      <c r="R136" s="14">
        <f>IF(AND(M136&lt;&gt;"",K136&lt;&gt;"",K136&lt;&gt;0),M136/K136,"")</f>
        <v/>
      </c>
      <c r="S136" s="14">
        <f>IF(AND(M136&lt;&gt;"",J136&lt;&gt;"",J136&lt;&gt;0),M136/J136,"")</f>
        <v/>
      </c>
      <c r="T136" s="14">
        <f>IF(AND(K136&lt;&gt;"",H136&lt;&gt;"",H136&lt;&gt;0),(K136-H136)/H136,"")</f>
        <v/>
      </c>
      <c r="U136" s="14">
        <f>IF(AND(J136&lt;&gt;"",H136&lt;&gt;"",H136&lt;&gt;0),(J136-H136)/H136,"")</f>
        <v/>
      </c>
      <c r="V136" s="16" t="n"/>
      <c r="W136" s="16" t="n"/>
    </row>
    <row r="137">
      <c r="A137" s="12" t="inlineStr">
        <is>
          <t>9th Jul 2026</t>
        </is>
      </c>
      <c r="B137" s="12" t="inlineStr">
        <is>
          <t>Bond Wolfe</t>
        </is>
      </c>
      <c r="C137" s="12" t="n">
        <v>0</v>
      </c>
      <c r="D137" s="12" t="inlineStr">
        <is>
          <t>https://www.bondwolfe.com/auctions/properties/347151-property-auction-pershore/</t>
        </is>
      </c>
      <c r="E137" s="12" t="inlineStr"/>
      <c r="F137" s="12" t="inlineStr">
        <is>
          <t>18 Pensham Hill, Pershore, WR10 3HA — 3 bedroom semi detached property in Pershore; Virtual tour available, Residential Vacant</t>
        </is>
      </c>
      <c r="G137" s="12" t="inlineStr">
        <is>
          <t>WR10 3HA</t>
        </is>
      </c>
      <c r="H137" s="13" t="n">
        <v>225000</v>
      </c>
      <c r="I137" s="12" t="n"/>
      <c r="J137" s="12" t="n"/>
      <c r="K137" s="12" t="n"/>
      <c r="L137" s="12" t="inlineStr"/>
      <c r="M137" s="12" t="n"/>
      <c r="N137" s="12" t="n"/>
      <c r="O137" s="12" t="inlineStr"/>
      <c r="P137" s="12" t="n"/>
      <c r="Q137" s="12" t="n"/>
      <c r="R137" s="14">
        <f>IF(AND(M137&lt;&gt;"",K137&lt;&gt;"",K137&lt;&gt;0),M137/K137,"")</f>
        <v/>
      </c>
      <c r="S137" s="14">
        <f>IF(AND(M137&lt;&gt;"",J137&lt;&gt;"",J137&lt;&gt;0),M137/J137,"")</f>
        <v/>
      </c>
      <c r="T137" s="14">
        <f>IF(AND(K137&lt;&gt;"",H137&lt;&gt;"",H137&lt;&gt;0),(K137-H137)/H137,"")</f>
        <v/>
      </c>
      <c r="U137" s="14">
        <f>IF(AND(J137&lt;&gt;"",H137&lt;&gt;"",H137&lt;&gt;0),(J137-H137)/H137,"")</f>
        <v/>
      </c>
      <c r="V137" s="15" t="inlineStr">
        <is>
          <t>NEW</t>
        </is>
      </c>
      <c r="W137" s="12" t="n"/>
    </row>
    <row r="138">
      <c r="A138" s="16" t="inlineStr">
        <is>
          <t>9th Jul 2026</t>
        </is>
      </c>
      <c r="B138" s="16" t="inlineStr">
        <is>
          <t>Bond Wolfe</t>
        </is>
      </c>
      <c r="C138" s="16" t="n">
        <v>0</v>
      </c>
      <c r="D138" s="16" t="inlineStr">
        <is>
          <t>https://www.bondwolfe.com/auctions/properties/347166-property-auction-pershore/</t>
        </is>
      </c>
      <c r="E138" s="16" t="inlineStr"/>
      <c r="F138" s="16" t="inlineStr">
        <is>
          <t>30 Pensham Hill, Pershore, WR10 3HA — 3 bedroom semi detached property in Pershore; Virtual tour available, Residential Vacant</t>
        </is>
      </c>
      <c r="G138" s="16" t="inlineStr">
        <is>
          <t>WR10 3HA</t>
        </is>
      </c>
      <c r="H138" s="17" t="n">
        <v>215000</v>
      </c>
      <c r="I138" s="16" t="n"/>
      <c r="J138" s="16" t="n"/>
      <c r="K138" s="16" t="n"/>
      <c r="L138" s="16" t="inlineStr"/>
      <c r="M138" s="16" t="n"/>
      <c r="N138" s="16" t="n"/>
      <c r="O138" s="16" t="inlineStr"/>
      <c r="P138" s="16" t="n"/>
      <c r="Q138" s="16" t="n"/>
      <c r="R138" s="14">
        <f>IF(AND(M138&lt;&gt;"",K138&lt;&gt;"",K138&lt;&gt;0),M138/K138,"")</f>
        <v/>
      </c>
      <c r="S138" s="14">
        <f>IF(AND(M138&lt;&gt;"",J138&lt;&gt;"",J138&lt;&gt;0),M138/J138,"")</f>
        <v/>
      </c>
      <c r="T138" s="14">
        <f>IF(AND(K138&lt;&gt;"",H138&lt;&gt;"",H138&lt;&gt;0),(K138-H138)/H138,"")</f>
        <v/>
      </c>
      <c r="U138" s="14">
        <f>IF(AND(J138&lt;&gt;"",H138&lt;&gt;"",H138&lt;&gt;0),(J138-H138)/H138,"")</f>
        <v/>
      </c>
      <c r="V138" s="15" t="inlineStr">
        <is>
          <t>NEW</t>
        </is>
      </c>
      <c r="W138" s="16" t="n"/>
    </row>
    <row r="139">
      <c r="A139" s="12" t="inlineStr">
        <is>
          <t>9th Jul 2026</t>
        </is>
      </c>
      <c r="B139" s="12" t="inlineStr">
        <is>
          <t>Bond Wolfe</t>
        </is>
      </c>
      <c r="C139" s="12" t="n">
        <v>0</v>
      </c>
      <c r="D139" s="12" t="inlineStr">
        <is>
          <t>https://www.bondwolfe.com/auctions/properties/347502-property-auction-birmingham/</t>
        </is>
      </c>
      <c r="E139" s="12" t="inlineStr"/>
      <c r="F139" s="12" t="inlineStr">
        <is>
          <t>165 Pershore Road, Edgbaston, Birmingham, B5 7PF — Semi detached property converted into 9 self-contained flats in Edgbaston; Virtual tour available, Residential Vacant</t>
        </is>
      </c>
      <c r="G139" s="12" t="inlineStr">
        <is>
          <t>B5 7PF</t>
        </is>
      </c>
      <c r="H139" s="13" t="n">
        <v>595000</v>
      </c>
      <c r="I139" s="12" t="n"/>
      <c r="J139" s="12" t="n"/>
      <c r="K139" s="12" t="n"/>
      <c r="L139" s="12" t="inlineStr"/>
      <c r="M139" s="12" t="n"/>
      <c r="N139" s="12" t="n"/>
      <c r="O139" s="12" t="inlineStr"/>
      <c r="P139" s="12" t="n"/>
      <c r="Q139" s="12" t="n"/>
      <c r="R139" s="14">
        <f>IF(AND(M139&lt;&gt;"",K139&lt;&gt;"",K139&lt;&gt;0),M139/K139,"")</f>
        <v/>
      </c>
      <c r="S139" s="14">
        <f>IF(AND(M139&lt;&gt;"",J139&lt;&gt;"",J139&lt;&gt;0),M139/J139,"")</f>
        <v/>
      </c>
      <c r="T139" s="14">
        <f>IF(AND(K139&lt;&gt;"",H139&lt;&gt;"",H139&lt;&gt;0),(K139-H139)/H139,"")</f>
        <v/>
      </c>
      <c r="U139" s="14">
        <f>IF(AND(J139&lt;&gt;"",H139&lt;&gt;"",H139&lt;&gt;0),(J139-H139)/H139,"")</f>
        <v/>
      </c>
      <c r="V139" s="15" t="inlineStr">
        <is>
          <t>NEW</t>
        </is>
      </c>
      <c r="W139" s="12" t="n"/>
    </row>
  </sheetData>
  <mergeCells count="4">
    <mergeCell ref="H1:L1"/>
    <mergeCell ref="A1:F1"/>
    <mergeCell ref="N1:Q1"/>
    <mergeCell ref="A9:F9"/>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W9"/>
  <sheetViews>
    <sheetView workbookViewId="0">
      <pane ySplit="3" topLeftCell="A4" activePane="bottomLeft" state="frozen"/>
      <selection pane="bottomLeft" activeCell="A1" sqref="A1"/>
    </sheetView>
  </sheetViews>
  <sheetFormatPr baseColWidth="8" defaultRowHeight="15"/>
  <cols>
    <col width="12" customWidth="1" min="1" max="1"/>
    <col width="16" customWidth="1" min="2" max="2"/>
    <col width="6" customWidth="1" min="3" max="3"/>
    <col width="30" customWidth="1" min="4" max="4"/>
    <col width="10" customWidth="1" min="5" max="5"/>
    <col width="40" customWidth="1" min="6" max="6"/>
    <col width="10" customWidth="1" min="7" max="7"/>
    <col width="14" customWidth="1" min="8" max="8"/>
    <col width="16" customWidth="1" min="9" max="9"/>
    <col width="14" customWidth="1" min="10" max="10"/>
    <col width="14" customWidth="1" min="11" max="11"/>
    <col width="12" customWidth="1" min="12" max="12"/>
    <col width="14" customWidth="1" min="13" max="13"/>
    <col width="14" customWidth="1" min="14" max="14"/>
    <col width="20" customWidth="1" min="15" max="15"/>
    <col width="10" customWidth="1" min="16" max="16"/>
    <col width="16" customWidth="1" min="17" max="17"/>
    <col width="12" customWidth="1" min="18" max="18"/>
    <col width="12" customWidth="1" min="19" max="19"/>
    <col width="16" customWidth="1" min="20" max="20"/>
    <col width="16" customWidth="1" min="21" max="21"/>
    <col width="8" customWidth="1" min="22" max="22"/>
    <col width="14" customWidth="1" min="23" max="23"/>
  </cols>
  <sheetData>
    <row r="1">
      <c r="A1" s="1" t="inlineStr">
        <is>
          <t>New This Week</t>
        </is>
      </c>
    </row>
    <row r="3">
      <c r="A3" s="11" t="inlineStr">
        <is>
          <t>Date</t>
        </is>
      </c>
      <c r="B3" s="11" t="inlineStr">
        <is>
          <t>Auction House</t>
        </is>
      </c>
      <c r="C3" s="11" t="inlineStr">
        <is>
          <t>Lot #</t>
        </is>
      </c>
      <c r="D3" s="11" t="inlineStr">
        <is>
          <t>Link</t>
        </is>
      </c>
      <c r="E3" s="11" t="inlineStr">
        <is>
          <t>Use Class</t>
        </is>
      </c>
      <c r="F3" s="11" t="inlineStr">
        <is>
          <t>Notes / Features</t>
        </is>
      </c>
      <c r="G3" s="11" t="inlineStr">
        <is>
          <t>Postcode</t>
        </is>
      </c>
      <c r="H3" s="11" t="inlineStr">
        <is>
          <t>Guide Price</t>
        </is>
      </c>
      <c r="I3" s="11" t="inlineStr">
        <is>
          <t>Starting Bid Price</t>
        </is>
      </c>
      <c r="J3" s="11" t="inlineStr">
        <is>
          <t>Final Bid Price</t>
        </is>
      </c>
      <c r="K3" s="11" t="inlineStr">
        <is>
          <t>Sold Price</t>
        </is>
      </c>
      <c r="L3" s="11" t="inlineStr">
        <is>
          <t>Status</t>
        </is>
      </c>
      <c r="M3" s="11" t="inlineStr">
        <is>
          <t>Income p.a.</t>
        </is>
      </c>
      <c r="N3" s="11" t="inlineStr">
        <is>
          <t>R/O Strike Price</t>
        </is>
      </c>
      <c r="O3" s="11" t="inlineStr">
        <is>
          <t>Notes</t>
        </is>
      </c>
      <c r="P3" s="11" t="inlineStr">
        <is>
          <t># Bidders</t>
        </is>
      </c>
      <c r="Q3" s="11" t="inlineStr">
        <is>
          <t>Available at Price</t>
        </is>
      </c>
      <c r="R3" s="11" t="inlineStr">
        <is>
          <t>Yield on Sold</t>
        </is>
      </c>
      <c r="S3" s="11" t="inlineStr">
        <is>
          <t>Yield on Final</t>
        </is>
      </c>
      <c r="T3" s="11" t="inlineStr">
        <is>
          <t>Variance Guide:Sold</t>
        </is>
      </c>
      <c r="U3" s="11" t="inlineStr">
        <is>
          <t>Variance Guide:Final</t>
        </is>
      </c>
      <c r="V3" s="11" t="inlineStr">
        <is>
          <t>New</t>
        </is>
      </c>
      <c r="W3" s="11" t="inlineStr">
        <is>
          <t>Prev Guide</t>
        </is>
      </c>
    </row>
    <row r="4">
      <c r="A4" s="16" t="inlineStr">
        <is>
          <t>25th June 2026</t>
        </is>
      </c>
      <c r="B4" s="16" t="inlineStr">
        <is>
          <t>Allsop</t>
        </is>
      </c>
      <c r="C4" s="16" t="n">
        <v>1</v>
      </c>
      <c r="D4" s="16" t="inlineStr">
        <is>
          <t>https://www.allsop.co.uk/lot-overview/vacant-freehold-mid-terrace-house-in-luton/r260625-086?searchid=W7JOBRqrDG6AUadsDLorgl+MK0M44ZibMh1rjxgw0yA%3D&amp;idx=0</t>
        </is>
      </c>
      <c r="E4" s="16" t="inlineStr">
        <is>
          <t>Residential</t>
        </is>
      </c>
      <c r="F4" s="16" t="inlineStr">
        <is>
          <t>Ground Floor - Reception Room through to Dining Room, Kitchen through to Garage/Store. First Floor - Three Bedrooms, Bathroom, Separate WC. Rear Garden. GIA approximately 86.21 sq m (928 sq ft). Leagrave Rail Station is approximately 1 mile to the south providing services to London St Pancras International and London Bridge. The shops and amenities of Hill Rise are located within walking distance to the north west. Virtual Tour available below</t>
        </is>
      </c>
      <c r="G4" s="16" t="inlineStr">
        <is>
          <t>LU3 3DD</t>
        </is>
      </c>
      <c r="H4" s="17" t="n">
        <v>85000</v>
      </c>
      <c r="I4" s="16" t="n"/>
      <c r="J4" s="16" t="n"/>
      <c r="K4" s="16" t="n"/>
      <c r="L4" s="16" t="inlineStr">
        <is>
          <t>AVAILABLE</t>
        </is>
      </c>
      <c r="M4" s="16" t="n"/>
      <c r="N4" s="16" t="n"/>
      <c r="O4" s="16" t="inlineStr"/>
      <c r="P4" s="16" t="n"/>
      <c r="Q4" s="16" t="n"/>
      <c r="R4" s="14">
        <f>IF(AND(M4&lt;&gt;"",K4&lt;&gt;"",K4&lt;&gt;0),M4/K4,"")</f>
        <v/>
      </c>
      <c r="S4" s="14">
        <f>IF(AND(M4&lt;&gt;"",J4&lt;&gt;"",J4&lt;&gt;0),M4/J4,"")</f>
        <v/>
      </c>
      <c r="T4" s="14">
        <f>IF(AND(K4&lt;&gt;"",H4&lt;&gt;"",H4&lt;&gt;0),(K4-H4)/H4,"")</f>
        <v/>
      </c>
      <c r="U4" s="14">
        <f>IF(AND(J4&lt;&gt;"",H4&lt;&gt;"",H4&lt;&gt;0),(J4-H4)/H4,"")</f>
        <v/>
      </c>
      <c r="V4" s="15" t="inlineStr">
        <is>
          <t>NEW</t>
        </is>
      </c>
      <c r="W4" s="16" t="n"/>
    </row>
    <row r="5">
      <c r="A5" s="12" t="inlineStr">
        <is>
          <t>25th June 2026</t>
        </is>
      </c>
      <c r="B5" s="12" t="inlineStr">
        <is>
          <t>Allsop</t>
        </is>
      </c>
      <c r="C5" s="12" t="n">
        <v>2</v>
      </c>
      <c r="D5" s="12" t="inlineStr">
        <is>
          <t>https://www.allsop.co.uk/lot-overview/vacant-long-leasehold-self-contained-second-and-third-floor-maisonette-in-london/r260625-084?searchid=W7JOBRqrDG6AUadsDLorgl+MK0M44ZibMh1rjxgw0yA%3D&amp;idx=1</t>
        </is>
      </c>
      <c r="E5" s="12" t="inlineStr">
        <is>
          <t>Residential</t>
        </is>
      </c>
      <c r="F5" s="12" t="inlineStr">
        <is>
          <t>Second Floor - Reception Room, Kitchen. Third Floor - Two Bedrooms, Bathroom. New 990 Year Lease. GIA approximately 81.75 sq m (880 sq ft). Virtual Tour available below. Caledonian Road &amp; Barnsbury rail station (Mildmay Line) is located approximately 0.2 miles to the north. The shops and amenities of Caledonian Road are to the west</t>
        </is>
      </c>
      <c r="G5" s="12" t="inlineStr">
        <is>
          <t>N1 1BJ</t>
        </is>
      </c>
      <c r="H5" s="13" t="n">
        <v>385000</v>
      </c>
      <c r="I5" s="12" t="n"/>
      <c r="J5" s="12" t="n"/>
      <c r="K5" s="12" t="n"/>
      <c r="L5" s="12" t="inlineStr">
        <is>
          <t>AVAILABLE</t>
        </is>
      </c>
      <c r="M5" s="12" t="n"/>
      <c r="N5" s="12" t="n"/>
      <c r="O5" s="12" t="inlineStr"/>
      <c r="P5" s="12" t="n"/>
      <c r="Q5" s="12" t="n"/>
      <c r="R5" s="14">
        <f>IF(AND(M5&lt;&gt;"",K5&lt;&gt;"",K5&lt;&gt;0),M5/K5,"")</f>
        <v/>
      </c>
      <c r="S5" s="14">
        <f>IF(AND(M5&lt;&gt;"",J5&lt;&gt;"",J5&lt;&gt;0),M5/J5,"")</f>
        <v/>
      </c>
      <c r="T5" s="14">
        <f>IF(AND(K5&lt;&gt;"",H5&lt;&gt;"",H5&lt;&gt;0),(K5-H5)/H5,"")</f>
        <v/>
      </c>
      <c r="U5" s="14">
        <f>IF(AND(J5&lt;&gt;"",H5&lt;&gt;"",H5&lt;&gt;0),(J5-H5)/H5,"")</f>
        <v/>
      </c>
      <c r="V5" s="15" t="inlineStr">
        <is>
          <t>NEW</t>
        </is>
      </c>
      <c r="W5" s="12" t="n"/>
    </row>
    <row r="6">
      <c r="A6" s="16" t="inlineStr">
        <is>
          <t>25th June 2026</t>
        </is>
      </c>
      <c r="B6" s="16" t="inlineStr">
        <is>
          <t>Allsop</t>
        </is>
      </c>
      <c r="C6" s="16" t="n">
        <v>3</v>
      </c>
      <c r="D6" s="16" t="inlineStr">
        <is>
          <t>https://www.allsop.co.uk/lot-overview/vacant-freehold-mid-terrace-bungalow-in-hertford/r260625-072?searchid=W7JOBRqrDG6AUadsDLorgl+MK0M44ZibMh1rjxgw0yA%3D&amp;idx=2</t>
        </is>
      </c>
      <c r="E6" s="16" t="inlineStr">
        <is>
          <t>Residential</t>
        </is>
      </c>
      <c r="F6" s="16" t="inlineStr">
        <is>
          <t>Reception Room, Bedroom, Kitchen, Bathroom. Rear Garden. GIA approximately 35.30 sq m (380 sq ft). Bayford rail station is approximately 2 miles to the east. The shops and amenities of Hatfield are to the west. Virtual Tour available below</t>
        </is>
      </c>
      <c r="G6" s="16" t="inlineStr">
        <is>
          <t>SG13 8LZ</t>
        </is>
      </c>
      <c r="H6" s="17" t="n">
        <v>65000</v>
      </c>
      <c r="I6" s="16" t="n"/>
      <c r="J6" s="16" t="n"/>
      <c r="K6" s="16" t="n"/>
      <c r="L6" s="16" t="inlineStr">
        <is>
          <t>AVAILABLE</t>
        </is>
      </c>
      <c r="M6" s="16" t="n"/>
      <c r="N6" s="16" t="n"/>
      <c r="O6" s="16" t="inlineStr"/>
      <c r="P6" s="16" t="n"/>
      <c r="Q6" s="16" t="n"/>
      <c r="R6" s="14">
        <f>IF(AND(M6&lt;&gt;"",K6&lt;&gt;"",K6&lt;&gt;0),M6/K6,"")</f>
        <v/>
      </c>
      <c r="S6" s="14">
        <f>IF(AND(M6&lt;&gt;"",J6&lt;&gt;"",J6&lt;&gt;0),M6/J6,"")</f>
        <v/>
      </c>
      <c r="T6" s="14">
        <f>IF(AND(K6&lt;&gt;"",H6&lt;&gt;"",H6&lt;&gt;0),(K6-H6)/H6,"")</f>
        <v/>
      </c>
      <c r="U6" s="14">
        <f>IF(AND(J6&lt;&gt;"",H6&lt;&gt;"",H6&lt;&gt;0),(J6-H6)/H6,"")</f>
        <v/>
      </c>
      <c r="V6" s="15" t="inlineStr">
        <is>
          <t>NEW</t>
        </is>
      </c>
      <c r="W6" s="16" t="n"/>
    </row>
    <row r="7">
      <c r="A7" s="12" t="inlineStr">
        <is>
          <t>9th Jul 2026</t>
        </is>
      </c>
      <c r="B7" s="12" t="inlineStr">
        <is>
          <t>Bond Wolfe</t>
        </is>
      </c>
      <c r="C7" s="12" t="n">
        <v>0</v>
      </c>
      <c r="D7" s="12" t="inlineStr">
        <is>
          <t>https://www.bondwolfe.com/auctions/properties/347151-property-auction-pershore/</t>
        </is>
      </c>
      <c r="E7" s="12" t="inlineStr"/>
      <c r="F7" s="12" t="inlineStr">
        <is>
          <t>18 Pensham Hill, Pershore, WR10 3HA — 3 bedroom semi detached property in Pershore; Virtual tour available, Residential Vacant</t>
        </is>
      </c>
      <c r="G7" s="12" t="inlineStr">
        <is>
          <t>WR10 3HA</t>
        </is>
      </c>
      <c r="H7" s="13" t="n">
        <v>225000</v>
      </c>
      <c r="I7" s="12" t="n"/>
      <c r="J7" s="12" t="n"/>
      <c r="K7" s="12" t="n"/>
      <c r="L7" s="12" t="inlineStr"/>
      <c r="M7" s="12" t="n"/>
      <c r="N7" s="12" t="n"/>
      <c r="O7" s="12" t="inlineStr"/>
      <c r="P7" s="12" t="n"/>
      <c r="Q7" s="12" t="n"/>
      <c r="R7" s="14">
        <f>IF(AND(M7&lt;&gt;"",K7&lt;&gt;"",K7&lt;&gt;0),M7/K7,"")</f>
        <v/>
      </c>
      <c r="S7" s="14">
        <f>IF(AND(M7&lt;&gt;"",J7&lt;&gt;"",J7&lt;&gt;0),M7/J7,"")</f>
        <v/>
      </c>
      <c r="T7" s="14">
        <f>IF(AND(K7&lt;&gt;"",H7&lt;&gt;"",H7&lt;&gt;0),(K7-H7)/H7,"")</f>
        <v/>
      </c>
      <c r="U7" s="14">
        <f>IF(AND(J7&lt;&gt;"",H7&lt;&gt;"",H7&lt;&gt;0),(J7-H7)/H7,"")</f>
        <v/>
      </c>
      <c r="V7" s="15" t="inlineStr">
        <is>
          <t>NEW</t>
        </is>
      </c>
      <c r="W7" s="12" t="n"/>
    </row>
    <row r="8">
      <c r="A8" s="16" t="inlineStr">
        <is>
          <t>9th Jul 2026</t>
        </is>
      </c>
      <c r="B8" s="16" t="inlineStr">
        <is>
          <t>Bond Wolfe</t>
        </is>
      </c>
      <c r="C8" s="16" t="n">
        <v>0</v>
      </c>
      <c r="D8" s="16" t="inlineStr">
        <is>
          <t>https://www.bondwolfe.com/auctions/properties/347166-property-auction-pershore/</t>
        </is>
      </c>
      <c r="E8" s="16" t="inlineStr"/>
      <c r="F8" s="16" t="inlineStr">
        <is>
          <t>30 Pensham Hill, Pershore, WR10 3HA — 3 bedroom semi detached property in Pershore; Virtual tour available, Residential Vacant</t>
        </is>
      </c>
      <c r="G8" s="16" t="inlineStr">
        <is>
          <t>WR10 3HA</t>
        </is>
      </c>
      <c r="H8" s="17" t="n">
        <v>215000</v>
      </c>
      <c r="I8" s="16" t="n"/>
      <c r="J8" s="16" t="n"/>
      <c r="K8" s="16" t="n"/>
      <c r="L8" s="16" t="inlineStr"/>
      <c r="M8" s="16" t="n"/>
      <c r="N8" s="16" t="n"/>
      <c r="O8" s="16" t="inlineStr"/>
      <c r="P8" s="16" t="n"/>
      <c r="Q8" s="16" t="n"/>
      <c r="R8" s="14">
        <f>IF(AND(M8&lt;&gt;"",K8&lt;&gt;"",K8&lt;&gt;0),M8/K8,"")</f>
        <v/>
      </c>
      <c r="S8" s="14">
        <f>IF(AND(M8&lt;&gt;"",J8&lt;&gt;"",J8&lt;&gt;0),M8/J8,"")</f>
        <v/>
      </c>
      <c r="T8" s="14">
        <f>IF(AND(K8&lt;&gt;"",H8&lt;&gt;"",H8&lt;&gt;0),(K8-H8)/H8,"")</f>
        <v/>
      </c>
      <c r="U8" s="14">
        <f>IF(AND(J8&lt;&gt;"",H8&lt;&gt;"",H8&lt;&gt;0),(J8-H8)/H8,"")</f>
        <v/>
      </c>
      <c r="V8" s="15" t="inlineStr">
        <is>
          <t>NEW</t>
        </is>
      </c>
      <c r="W8" s="16" t="n"/>
    </row>
    <row r="9">
      <c r="A9" s="12" t="inlineStr">
        <is>
          <t>9th Jul 2026</t>
        </is>
      </c>
      <c r="B9" s="12" t="inlineStr">
        <is>
          <t>Bond Wolfe</t>
        </is>
      </c>
      <c r="C9" s="12" t="n">
        <v>0</v>
      </c>
      <c r="D9" s="12" t="inlineStr">
        <is>
          <t>https://www.bondwolfe.com/auctions/properties/347502-property-auction-birmingham/</t>
        </is>
      </c>
      <c r="E9" s="12" t="inlineStr"/>
      <c r="F9" s="12" t="inlineStr">
        <is>
          <t>165 Pershore Road, Edgbaston, Birmingham, B5 7PF — Semi detached property converted into 9 self-contained flats in Edgbaston; Virtual tour available, Residential Vacant</t>
        </is>
      </c>
      <c r="G9" s="12" t="inlineStr">
        <is>
          <t>B5 7PF</t>
        </is>
      </c>
      <c r="H9" s="13" t="n">
        <v>595000</v>
      </c>
      <c r="I9" s="12" t="n"/>
      <c r="J9" s="12" t="n"/>
      <c r="K9" s="12" t="n"/>
      <c r="L9" s="12" t="inlineStr"/>
      <c r="M9" s="12" t="n"/>
      <c r="N9" s="12" t="n"/>
      <c r="O9" s="12" t="inlineStr"/>
      <c r="P9" s="12" t="n"/>
      <c r="Q9" s="12" t="n"/>
      <c r="R9" s="14">
        <f>IF(AND(M9&lt;&gt;"",K9&lt;&gt;"",K9&lt;&gt;0),M9/K9,"")</f>
        <v/>
      </c>
      <c r="S9" s="14">
        <f>IF(AND(M9&lt;&gt;"",J9&lt;&gt;"",J9&lt;&gt;0),M9/J9,"")</f>
        <v/>
      </c>
      <c r="T9" s="14">
        <f>IF(AND(K9&lt;&gt;"",H9&lt;&gt;"",H9&lt;&gt;0),(K9-H9)/H9,"")</f>
        <v/>
      </c>
      <c r="U9" s="14">
        <f>IF(AND(J9&lt;&gt;"",H9&lt;&gt;"",H9&lt;&gt;0),(J9-H9)/H9,"")</f>
        <v/>
      </c>
      <c r="V9" s="15" t="inlineStr">
        <is>
          <t>NEW</t>
        </is>
      </c>
      <c r="W9" s="12" t="n"/>
    </row>
  </sheetData>
  <mergeCells count="1">
    <mergeCell ref="A1:F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X4"/>
  <sheetViews>
    <sheetView workbookViewId="0">
      <pane ySplit="3" topLeftCell="A4" activePane="bottomLeft" state="frozen"/>
      <selection pane="bottomLeft" activeCell="A1" sqref="A1"/>
    </sheetView>
  </sheetViews>
  <sheetFormatPr baseColWidth="8" defaultRowHeight="15"/>
  <cols>
    <col width="12" customWidth="1" min="1" max="1"/>
    <col width="16" customWidth="1" min="2" max="2"/>
    <col width="6" customWidth="1" min="3" max="3"/>
    <col width="30" customWidth="1" min="4" max="4"/>
    <col width="10" customWidth="1" min="5" max="5"/>
    <col width="40" customWidth="1" min="6" max="6"/>
    <col width="10" customWidth="1" min="7" max="7"/>
    <col width="14" customWidth="1" min="8" max="8"/>
    <col width="16" customWidth="1" min="9" max="9"/>
    <col width="14" customWidth="1" min="10" max="10"/>
    <col width="14" customWidth="1" min="11" max="11"/>
    <col width="12" customWidth="1" min="12" max="12"/>
    <col width="14" customWidth="1" min="13" max="13"/>
    <col width="14" customWidth="1" min="14" max="14"/>
    <col width="20" customWidth="1" min="15" max="15"/>
    <col width="10" customWidth="1" min="16" max="16"/>
    <col width="16" customWidth="1" min="17" max="17"/>
    <col width="12" customWidth="1" min="18" max="18"/>
    <col width="12" customWidth="1" min="19" max="19"/>
    <col width="16" customWidth="1" min="20" max="20"/>
    <col width="16" customWidth="1" min="21" max="21"/>
    <col width="8" customWidth="1" min="22" max="22"/>
    <col width="14" customWidth="1" min="23" max="23"/>
    <col width="12" customWidth="1" min="24" max="24"/>
  </cols>
  <sheetData>
    <row r="1">
      <c r="A1" s="1" t="inlineStr">
        <is>
          <t>Price Changes</t>
        </is>
      </c>
    </row>
    <row r="3">
      <c r="A3" s="11" t="inlineStr">
        <is>
          <t>Date</t>
        </is>
      </c>
      <c r="B3" s="11" t="inlineStr">
        <is>
          <t>Auction House</t>
        </is>
      </c>
      <c r="C3" s="11" t="inlineStr">
        <is>
          <t>Lot #</t>
        </is>
      </c>
      <c r="D3" s="11" t="inlineStr">
        <is>
          <t>Link</t>
        </is>
      </c>
      <c r="E3" s="11" t="inlineStr">
        <is>
          <t>Use Class</t>
        </is>
      </c>
      <c r="F3" s="11" t="inlineStr">
        <is>
          <t>Notes / Features</t>
        </is>
      </c>
      <c r="G3" s="11" t="inlineStr">
        <is>
          <t>Postcode</t>
        </is>
      </c>
      <c r="H3" s="11" t="inlineStr">
        <is>
          <t>Guide Price</t>
        </is>
      </c>
      <c r="I3" s="11" t="inlineStr">
        <is>
          <t>Starting Bid Price</t>
        </is>
      </c>
      <c r="J3" s="11" t="inlineStr">
        <is>
          <t>Final Bid Price</t>
        </is>
      </c>
      <c r="K3" s="11" t="inlineStr">
        <is>
          <t>Sold Price</t>
        </is>
      </c>
      <c r="L3" s="11" t="inlineStr">
        <is>
          <t>Status</t>
        </is>
      </c>
      <c r="M3" s="11" t="inlineStr">
        <is>
          <t>Income p.a.</t>
        </is>
      </c>
      <c r="N3" s="11" t="inlineStr">
        <is>
          <t>R/O Strike Price</t>
        </is>
      </c>
      <c r="O3" s="11" t="inlineStr">
        <is>
          <t>Notes</t>
        </is>
      </c>
      <c r="P3" s="11" t="inlineStr">
        <is>
          <t># Bidders</t>
        </is>
      </c>
      <c r="Q3" s="11" t="inlineStr">
        <is>
          <t>Available at Price</t>
        </is>
      </c>
      <c r="R3" s="11" t="inlineStr">
        <is>
          <t>Yield on Sold</t>
        </is>
      </c>
      <c r="S3" s="11" t="inlineStr">
        <is>
          <t>Yield on Final</t>
        </is>
      </c>
      <c r="T3" s="11" t="inlineStr">
        <is>
          <t>Variance Guide:Sold</t>
        </is>
      </c>
      <c r="U3" s="11" t="inlineStr">
        <is>
          <t>Variance Guide:Final</t>
        </is>
      </c>
      <c r="V3" s="11" t="inlineStr">
        <is>
          <t>New</t>
        </is>
      </c>
      <c r="W3" s="11" t="inlineStr">
        <is>
          <t>Prev Guide</t>
        </is>
      </c>
      <c r="X3" s="11" t="inlineStr">
        <is>
          <t>Guide Δ %</t>
        </is>
      </c>
    </row>
    <row r="4">
      <c r="A4" s="18" t="inlineStr">
        <is>
          <t>None this week</t>
        </is>
      </c>
    </row>
  </sheetData>
  <mergeCells count="2">
    <mergeCell ref="A1:F1"/>
    <mergeCell ref="A4:X4"/>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25"/>
  <sheetViews>
    <sheetView workbookViewId="0">
      <selection activeCell="A1" sqref="A1"/>
    </sheetView>
  </sheetViews>
  <sheetFormatPr baseColWidth="8" defaultRowHeight="15"/>
  <cols>
    <col width="22" customWidth="1" min="1" max="1"/>
    <col width="12" customWidth="1" min="2" max="2"/>
  </cols>
  <sheetData>
    <row r="1">
      <c r="A1" s="1" t="inlineStr">
        <is>
          <t>AuctionRadar — Summary Statistics</t>
        </is>
      </c>
    </row>
    <row r="3">
      <c r="A3" s="2" t="inlineStr">
        <is>
          <t>Status Breakdown</t>
        </is>
      </c>
    </row>
    <row r="4">
      <c r="A4" s="19" t="inlineStr">
        <is>
          <t>Status</t>
        </is>
      </c>
      <c r="B4" s="19" t="inlineStr">
        <is>
          <t>Count</t>
        </is>
      </c>
    </row>
    <row r="5">
      <c r="A5" s="20" t="inlineStr">
        <is>
          <t>SOLD</t>
        </is>
      </c>
      <c r="B5" s="20">
        <f>COUNTIF('Auction Data'!L13:L139,"SOLD")</f>
        <v/>
      </c>
    </row>
    <row r="6">
      <c r="A6" s="20" t="inlineStr">
        <is>
          <t>AVAILABLE</t>
        </is>
      </c>
      <c r="B6" s="20">
        <f>COUNTIF('Auction Data'!L13:L139,"AVAILABLE")</f>
        <v/>
      </c>
    </row>
    <row r="7">
      <c r="A7" s="20" t="inlineStr">
        <is>
          <t>WITHDRAWN</t>
        </is>
      </c>
      <c r="B7" s="20">
        <f>COUNTIF('Auction Data'!L13:L139,"WITHDRAWN")</f>
        <v/>
      </c>
    </row>
    <row r="8">
      <c r="A8" s="20" t="inlineStr">
        <is>
          <t>UNSOLD</t>
        </is>
      </c>
      <c r="B8" s="20">
        <f>COUNTIF('Auction Data'!L13:L139,"UNSOLD")</f>
        <v/>
      </c>
    </row>
    <row r="9">
      <c r="A9" s="20" t="inlineStr">
        <is>
          <t>POSTPONED</t>
        </is>
      </c>
      <c r="B9" s="20">
        <f>COUNTIF('Auction Data'!L13:L139,"POSTPONED")</f>
        <v/>
      </c>
    </row>
    <row r="10">
      <c r="A10" s="21" t="inlineStr">
        <is>
          <t>Total</t>
        </is>
      </c>
      <c r="B10" s="21">
        <f>COUNTA('Auction Data'!L13:L139)</f>
        <v/>
      </c>
    </row>
    <row r="12">
      <c r="A12" s="2" t="inlineStr">
        <is>
          <t>Variance Distribution (Guide vs Sold)</t>
        </is>
      </c>
    </row>
    <row r="13">
      <c r="A13" s="19" t="inlineStr">
        <is>
          <t>Range</t>
        </is>
      </c>
      <c r="B13" s="19" t="inlineStr">
        <is>
          <t>Count</t>
        </is>
      </c>
    </row>
    <row r="14">
      <c r="A14" s="22" t="inlineStr">
        <is>
          <t>20%+ above</t>
        </is>
      </c>
      <c r="B14" s="20">
        <f>COUNTIF('Auction Data'!T13:T139,"&gt;="&amp;0.2)</f>
        <v/>
      </c>
    </row>
    <row r="15">
      <c r="A15" s="23" t="inlineStr">
        <is>
          <t>10-20% above</t>
        </is>
      </c>
      <c r="B15" s="20">
        <f>COUNTIFS('Auction Data'!T13:T139,"&gt;="&amp;0.1,'Auction Data'!T13:T139,"&lt;"&amp;0.2)</f>
        <v/>
      </c>
    </row>
    <row r="16">
      <c r="A16" s="24" t="inlineStr">
        <is>
          <t>0-10% above</t>
        </is>
      </c>
      <c r="B16" s="20">
        <f>COUNTIFS('Auction Data'!T13:T139,"&gt;="&amp;0,'Auction Data'!T13:T139,"&lt;"&amp;0.1)</f>
        <v/>
      </c>
    </row>
    <row r="17">
      <c r="A17" s="25" t="inlineStr">
        <is>
          <t>0 to -10%</t>
        </is>
      </c>
      <c r="B17" s="20">
        <f>COUNTIFS('Auction Data'!T13:T139,"&gt;="&amp;-0.1,'Auction Data'!T13:T139,"&lt;"&amp;0)</f>
        <v/>
      </c>
    </row>
    <row r="18">
      <c r="A18" s="26" t="inlineStr">
        <is>
          <t>-10 to -20%</t>
        </is>
      </c>
      <c r="B18" s="20">
        <f>COUNTIFS('Auction Data'!T13:T139,"&gt;="&amp;-0.2,'Auction Data'!T13:T139,"&lt;"&amp;-0.1)</f>
        <v/>
      </c>
    </row>
    <row r="19">
      <c r="A19" s="27" t="inlineStr">
        <is>
          <t>-20%+ below</t>
        </is>
      </c>
      <c r="B19" s="20">
        <f>COUNTIF('Auction Data'!T13:T139,"&lt;"&amp;-0.2)</f>
        <v/>
      </c>
    </row>
    <row r="21">
      <c r="A21" s="2" t="inlineStr">
        <is>
          <t>Lots by Auction House</t>
        </is>
      </c>
    </row>
    <row r="22">
      <c r="A22" s="19" t="inlineStr">
        <is>
          <t>Auction House</t>
        </is>
      </c>
      <c r="B22" s="19" t="inlineStr">
        <is>
          <t>Count</t>
        </is>
      </c>
    </row>
    <row r="23">
      <c r="A23" s="20" t="inlineStr">
        <is>
          <t>Allsop</t>
        </is>
      </c>
      <c r="B23" s="20">
        <f>COUNTIF('Auction Data'!B13:B139,"Allsop")</f>
        <v/>
      </c>
    </row>
    <row r="24">
      <c r="A24" s="20" t="inlineStr">
        <is>
          <t>Strettons</t>
        </is>
      </c>
      <c r="B24" s="20">
        <f>COUNTIF('Auction Data'!B13:B139,"Strettons")</f>
        <v/>
      </c>
    </row>
    <row r="25">
      <c r="A25" s="20" t="inlineStr">
        <is>
          <t>Countrywide</t>
        </is>
      </c>
      <c r="B25" s="20">
        <f>COUNTIF('Auction Data'!B13:B139,"Countrywide")</f>
        <v/>
      </c>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2026-06-10T13:03:59Z</dcterms:created>
  <dcterms:modified xmlns:dcterms="http://purl.org/dc/terms/" xmlns:xsi="http://www.w3.org/2001/XMLSchema-instance" xsi:type="dcterms:W3CDTF">2026-06-10T13:03:59Z</dcterms:modified>
</cp:coreProperties>
</file>